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showInkAnnotation="0" codeName="ThisWorkbook"/>
  <mc:AlternateContent xmlns:mc="http://schemas.openxmlformats.org/markup-compatibility/2006">
    <mc:Choice Requires="x15">
      <x15ac:absPath xmlns:x15ac="http://schemas.microsoft.com/office/spreadsheetml/2010/11/ac" url="C:\Users\User\Downloads\"/>
    </mc:Choice>
  </mc:AlternateContent>
  <xr:revisionPtr revIDLastSave="0" documentId="13_ncr:1_{BFB69EEC-6E6B-412F-9EAA-005B52C3573A}" xr6:coauthVersionLast="47" xr6:coauthVersionMax="47" xr10:uidLastSave="{00000000-0000-0000-0000-000000000000}"/>
  <workbookProtection workbookPassword="CE28" lockStructure="1"/>
  <bookViews>
    <workbookView xWindow="-120" yWindow="-120" windowWidth="29040" windowHeight="15840" tabRatio="598" activeTab="5" xr2:uid="{00000000-000D-0000-FFFF-FFFF00000000}"/>
  </bookViews>
  <sheets>
    <sheet name="Ficha" sheetId="32" r:id="rId1"/>
    <sheet name="MIR GENERL DEL PMDyG" sheetId="46" r:id="rId2"/>
    <sheet name="Pp2 MIR DS" sheetId="34" r:id="rId3"/>
    <sheet name="Listas" sheetId="29" state="hidden" r:id="rId4"/>
    <sheet name="Base" sheetId="28" state="hidden" r:id="rId5"/>
    <sheet name="SUSTENTO INDICADOR" sheetId="49" r:id="rId6"/>
    <sheet name="Hoja5" sheetId="47" r:id="rId7"/>
  </sheets>
  <externalReferences>
    <externalReference r:id="rId8"/>
    <externalReference r:id="rId9"/>
  </externalReferences>
  <definedNames>
    <definedName name="_xlnm._FilterDatabase" localSheetId="5" hidden="1">'SUSTENTO INDICADOR'!$B$28:$Z$127</definedName>
    <definedName name="Adeudos_Anteriores">Listas!$H$110</definedName>
    <definedName name="Agropecuaria_Silvicultura_Pesca_y_Caza">Listas!$H$70:$H$75</definedName>
    <definedName name="Asuntos_de_Orden_Público_y_Seguridad_Interior">Listas!$H$21:$H$24</definedName>
    <definedName name="Asuntos_Económicos_Comerciales_y_Laborales_Generales">Listas!$H$68:$H$69</definedName>
    <definedName name="Asuntos_Financieros_y_Hacendarios">Listas!$H$19:$H$20</definedName>
    <definedName name="Categoria">Listas!$D$3:$D$18</definedName>
    <definedName name="Ciencia_Tecnología_e_Innovación">Listas!$H$94:$H$97</definedName>
    <definedName name="Combustibles_y_Energía">Listas!$H$76:$H$81</definedName>
    <definedName name="Comunicaciones">Listas!$H$91</definedName>
    <definedName name="Coordinación_Política_de_Gobierno">Listas!$H$9:$H$17</definedName>
    <definedName name="Desarrollo_Económico">Listas!$G$17:$G$25</definedName>
    <definedName name="Desarrollo_Social">Listas!$G$10:$G$16</definedName>
    <definedName name="Dimension" localSheetId="5">[1]Listas!$U$3:$U$6</definedName>
    <definedName name="Dimension">Listas!$U$3:$U$6</definedName>
    <definedName name="Educación">Listas!$H$52:$H$57</definedName>
    <definedName name="Fin">Listas!$F$3:$F$6</definedName>
    <definedName name="Frecuencia" localSheetId="5">[2]Listas!$Y$3:$Y$10</definedName>
    <definedName name="Frecuencia">Listas!$Y$3:$Y$10</definedName>
    <definedName name="Gobierno">Listas!$G$3:$G$9</definedName>
    <definedName name="Justicia">Listas!$H$5:$H$8</definedName>
    <definedName name="Legislación">Listas!$H$3:$H$4</definedName>
    <definedName name="México_con_Educación_de_Calidad">Listas!$J$14:$J$18</definedName>
    <definedName name="México_Con_Responsabilidad_Global">Listas!$J$30:$J$33</definedName>
    <definedName name="México_en_Paz">Listas!$J$3:$J$8</definedName>
    <definedName name="México_Incluyente">Listas!$J$9:$J$13</definedName>
    <definedName name="México_Próspero">Listas!$J$19:$J$29</definedName>
    <definedName name="Minería_Manufacturas_y_Construcción">Listas!$H$82:$H$84</definedName>
    <definedName name="Municipio">Listas!$B$3:$B$127</definedName>
    <definedName name="O1_Incrementar_la_sostenibilidad_del_medio_ambiente_y_la_vulnerabilidad_del_cambio_climático">Listas!$L$3:$L$12</definedName>
    <definedName name="O10_Incrementar_la_afluencia_y_la_derrama_económica_proveniente_del_turismo">Listas!$L$68:$L$72</definedName>
    <definedName name="O11_Mejorar_la_conectividad_de_Jalisco_sus_regiones_y_municipios">Listas!$L$73:$L$77</definedName>
    <definedName name="O12_Reducir_la_pobreza_y_la_desigualdad">Listas!$L$78:$L$83</definedName>
    <definedName name="O13_Proteger_los_derechos_y_ampliar_las_oportunidades_de_desarrollo_de_los_grupos_prioritarios">Listas!$L$84:$L$92</definedName>
    <definedName name="O14_Mejorar_la_salud_de_la_población">Listas!$L$93:$L$97</definedName>
    <definedName name="O15_Aumentar_el_acceso_de_la_población_a_una_vivienda_digna">Listas!$L$98:$L$103</definedName>
    <definedName name="O17_Incrementar_el_desarrollo_tecnológico_la_investigación_científica_y_la_innovación">Listas!$L$115:$L$121</definedName>
    <definedName name="O18_Garantizar_el_acceso_de_toda_la_población_a_la_cultura_y_las_diferentes_expresiones_artísticas">Listas!$L$122:$L$126</definedName>
    <definedName name="O19_Aumentar_la_práctica_del_deporte_y_actividades_físicas_de_la_población">Listas!$L$127:$L$131</definedName>
    <definedName name="O2_Impulsar_el_desarrollo_sostenible_de_las_regiones_del_estado">Listas!$L$13:$L$18</definedName>
    <definedName name="O20_Reducir_la_incidencia_delictiva_y_mejorar_la_percepción_de_seguridad">Listas!$L$132:$L$137</definedName>
    <definedName name="O21_Mejorar_la_impartición_de_justicia_con_un_sistema_eficaz_expedito_imparcial_y_transparente">Listas!$L$138:$L$144</definedName>
    <definedName name="O22_Reducir_la_impunidad_mejorando_la_imparcialidad_transparencia_y_eficiencia_en_la_procuración_de_justicia">Listas!$L$145:$L$150</definedName>
    <definedName name="O23_Garantizar_el_respeto_y_la_protección_de_los_derechos_humanos_y_eliminar_la_discriminación">Listas!$L$151:$L$153</definedName>
    <definedName name="O24_Mejorar_la_estabilidad_y_funcionalidad_del_sistema_democrático">Listas!$L$154:$L$157</definedName>
    <definedName name="O25_Mejorar_la_efectividad_de_las_instituciones_públicas_y_gubernamentales">Listas!$L$158:$L$164</definedName>
    <definedName name="O26_Mejorar_la_igualdad_entre_los_géneros_y_empoderar_a_las_mujeres">Listas!$L$165:$L$170</definedName>
    <definedName name="O27_Incrementar_la_capacidad_innovadora_en_los_sectores_social_privado_y_público">Listas!$L$171:$L$174</definedName>
    <definedName name="O3_Promover_un_desarrollo_urbano_sostenible_equitativo_y_ordenado">Listas!$L$19:$L$26</definedName>
    <definedName name="O4_Garantizar_el_suministro_del_agua_para_población_y_actividades_productivas">Listas!$L$27:$L$34</definedName>
    <definedName name="O5_Mejorar_la_calidad_seguridad_y_sostenibilidad_de_la_movilidad_urbana">Listas!$L$35:$L$39</definedName>
    <definedName name="O6_Disminuir_los_factores_de_riesgo_y_mejorar_la_atención_ante_desastres">Listas!$L$40:$L$44</definedName>
    <definedName name="O7_Incrementar_la_formalidad_del_empleo_la_seguridad_social_y_estabilidad_laboral">Listas!$L$45:$L$52</definedName>
    <definedName name="O9_Incrementar_de_forma_sostenible_la_productividad_y_rentabilidad_de_las_actividades_del_sector_primario">Listas!$L$62:$L$67</definedName>
    <definedName name="Otras_Industrias_y_Otros_Asuntos_Económicos">Listas!$H$98:$H$100</definedName>
    <definedName name="Otros">Listas!$G$26:$G$29</definedName>
    <definedName name="Otros_Asuntos_Sociales">Listas!$H$67</definedName>
    <definedName name="Otros_Servicios_Generales">Listas!$H$25:$H$29</definedName>
    <definedName name="PED">Listas!$K$3:$K$29</definedName>
    <definedName name="Periodo">Listas!$AG$3:$AG$4</definedName>
    <definedName name="PND">Listas!$I$3:$I$7</definedName>
    <definedName name="Programa">OFFSET(Base!$C$1,0,0,COUNTA(Base!$C:$C))</definedName>
    <definedName name="Protección_Ambiental">Listas!$H$30:$H$35</definedName>
    <definedName name="Protección_Social">Listas!$H$58:$H$66</definedName>
    <definedName name="Recreación_Cultura_y_Otras_Manifestaciones_Sociales">Listas!$H$48:$H$51</definedName>
    <definedName name="Relaciones_Exteriores">Listas!$H$18</definedName>
    <definedName name="Salud">Listas!$H$43:$H$47</definedName>
    <definedName name="Saneamiento_del_Sistema_Financiero">Listas!$H$106:$H$109</definedName>
    <definedName name="Tipo" localSheetId="5">[1]Listas!$V$3:$V$4</definedName>
    <definedName name="Tipo">Listas!$V$3:$V$4</definedName>
    <definedName name="Transacciones_de_la_Deuda_Financiera_y_Costo_Financiero_Deuda">Listas!$H$101:$H$102</definedName>
    <definedName name="Transferencias_Participaciones_y_Aportaciones">Listas!$H$103:$H$105</definedName>
    <definedName name="Transporte">Listas!$H$85:$H$90</definedName>
    <definedName name="Turismo">Listas!$H$92:$H$93</definedName>
    <definedName name="Unidad">OFFSET(Base!$E$1,0,0,COUNTA(Base!$E:$E))</definedName>
    <definedName name="Vivienda_y_Servicios_a_la_Comunidad">Listas!$H$36:$H$42</definedName>
  </definedNames>
  <calcPr calcId="191029"/>
</workbook>
</file>

<file path=xl/calcChain.xml><?xml version="1.0" encoding="utf-8"?>
<calcChain xmlns="http://schemas.openxmlformats.org/spreadsheetml/2006/main">
  <c r="X113" i="49" l="1"/>
  <c r="X114" i="49"/>
  <c r="X447" i="49"/>
  <c r="X446" i="49"/>
  <c r="X630" i="49" l="1"/>
  <c r="X140" i="49" l="1"/>
  <c r="X139" i="49"/>
  <c r="X138" i="49"/>
  <c r="X137" i="49"/>
  <c r="X136" i="49"/>
  <c r="X135" i="49"/>
  <c r="X134" i="49"/>
  <c r="X133" i="49"/>
  <c r="X132" i="49"/>
  <c r="X131" i="49"/>
  <c r="X130" i="49"/>
  <c r="X129" i="49"/>
  <c r="X153" i="49"/>
  <c r="X154" i="49"/>
  <c r="X629" i="49"/>
  <c r="X556" i="49"/>
  <c r="X557" i="49"/>
  <c r="X558" i="49"/>
  <c r="X559" i="49"/>
  <c r="X560" i="49"/>
  <c r="X561" i="49"/>
  <c r="X562" i="49"/>
  <c r="X563" i="49"/>
  <c r="X564" i="49"/>
  <c r="X565" i="49"/>
  <c r="X566" i="49"/>
  <c r="X567" i="49"/>
  <c r="X568" i="49"/>
  <c r="X569" i="49"/>
  <c r="X570" i="49"/>
  <c r="X571" i="49"/>
  <c r="X572" i="49"/>
  <c r="X573" i="49"/>
  <c r="X574" i="49"/>
  <c r="X575" i="49"/>
  <c r="X576" i="49"/>
  <c r="X577" i="49"/>
  <c r="X578" i="49"/>
  <c r="X579" i="49"/>
  <c r="X580" i="49"/>
  <c r="X581" i="49"/>
  <c r="X582" i="49"/>
  <c r="X583" i="49"/>
  <c r="X584" i="49"/>
  <c r="X585" i="49"/>
  <c r="X586" i="49"/>
  <c r="X587" i="49"/>
  <c r="X588" i="49"/>
  <c r="X589" i="49"/>
  <c r="X590" i="49"/>
  <c r="X591" i="49"/>
  <c r="X592" i="49"/>
  <c r="X593" i="49"/>
  <c r="X594" i="49"/>
  <c r="X595" i="49"/>
  <c r="X596" i="49"/>
  <c r="X597" i="49"/>
  <c r="X598" i="49"/>
  <c r="X599" i="49"/>
  <c r="X600" i="49"/>
  <c r="X601" i="49"/>
  <c r="X602" i="49"/>
  <c r="X603" i="49"/>
  <c r="X604" i="49"/>
  <c r="X605" i="49"/>
  <c r="X606" i="49"/>
  <c r="X607" i="49"/>
  <c r="X608" i="49"/>
  <c r="X609" i="49"/>
  <c r="X610" i="49"/>
  <c r="X611" i="49"/>
  <c r="X612" i="49"/>
  <c r="X613" i="49"/>
  <c r="X614" i="49"/>
  <c r="X615" i="49"/>
  <c r="X616" i="49"/>
  <c r="X617" i="49"/>
  <c r="X618" i="49"/>
  <c r="X619" i="49"/>
  <c r="X620" i="49"/>
  <c r="X621" i="49"/>
  <c r="X622" i="49"/>
  <c r="X623" i="49"/>
  <c r="X624" i="49"/>
  <c r="X625" i="49"/>
  <c r="X626" i="49"/>
  <c r="X555" i="49"/>
  <c r="E25" i="49"/>
  <c r="F25" i="49"/>
  <c r="G25" i="49"/>
  <c r="H25" i="49"/>
  <c r="I25" i="49"/>
  <c r="J25" i="49"/>
  <c r="M29" i="49"/>
  <c r="O29" i="49"/>
  <c r="X34" i="49"/>
  <c r="X40" i="49"/>
  <c r="X41" i="49"/>
  <c r="X42" i="49"/>
  <c r="X43" i="49"/>
  <c r="X44" i="49"/>
  <c r="X45" i="49"/>
  <c r="X46" i="49"/>
  <c r="X47" i="49"/>
  <c r="X48" i="49"/>
  <c r="X49" i="49"/>
  <c r="X50" i="49"/>
  <c r="X51" i="49"/>
  <c r="X52" i="49"/>
  <c r="X53" i="49"/>
  <c r="X54" i="49"/>
  <c r="X55" i="49"/>
  <c r="X56" i="49"/>
  <c r="X57" i="49"/>
  <c r="X58" i="49"/>
  <c r="X59" i="49"/>
  <c r="X64" i="49"/>
  <c r="X65" i="49"/>
  <c r="X69" i="49"/>
  <c r="X70" i="49"/>
  <c r="X71" i="49"/>
  <c r="X75" i="49"/>
  <c r="X76" i="49"/>
  <c r="X77" i="49"/>
  <c r="X78" i="49"/>
  <c r="X79" i="49"/>
  <c r="X80" i="49"/>
  <c r="X81" i="49"/>
  <c r="X82" i="49"/>
  <c r="X83" i="49"/>
  <c r="X84" i="49"/>
  <c r="X85" i="49"/>
  <c r="X86" i="49"/>
  <c r="X87" i="49"/>
  <c r="X88" i="49"/>
  <c r="X91" i="49"/>
  <c r="X92" i="49"/>
  <c r="X93" i="49"/>
  <c r="X94" i="49"/>
  <c r="X97" i="49"/>
  <c r="X98" i="49"/>
  <c r="X101" i="49"/>
  <c r="X102" i="49"/>
  <c r="X105" i="49"/>
  <c r="X106" i="49"/>
  <c r="X115" i="49"/>
  <c r="X119" i="49"/>
  <c r="X120" i="49"/>
  <c r="X123" i="49"/>
  <c r="X124" i="49"/>
  <c r="X125" i="49"/>
  <c r="X126" i="49"/>
  <c r="X127" i="49"/>
  <c r="X128" i="49"/>
  <c r="X143" i="49"/>
  <c r="X144" i="49"/>
  <c r="X145" i="49"/>
  <c r="X146" i="49"/>
  <c r="X149" i="49"/>
  <c r="X150" i="49"/>
  <c r="X157" i="49"/>
  <c r="X161" i="49"/>
  <c r="X162" i="49"/>
  <c r="X165" i="49"/>
  <c r="X166" i="49"/>
  <c r="X169" i="49"/>
  <c r="X170" i="49"/>
  <c r="X173" i="49"/>
  <c r="X174" i="49"/>
  <c r="X175" i="49"/>
  <c r="X176" i="49"/>
  <c r="X179" i="49"/>
  <c r="X180" i="49"/>
  <c r="X183" i="49"/>
  <c r="X184" i="49"/>
  <c r="X187" i="49"/>
  <c r="X188" i="49"/>
  <c r="X189" i="49"/>
  <c r="X190" i="49"/>
  <c r="X191" i="49"/>
  <c r="X192" i="49"/>
  <c r="X193" i="49"/>
  <c r="X197" i="49"/>
  <c r="X198" i="49"/>
  <c r="X199" i="49"/>
  <c r="X200" i="49"/>
  <c r="X201" i="49"/>
  <c r="X202" i="49"/>
  <c r="X203" i="49"/>
  <c r="X204" i="49"/>
  <c r="X205" i="49"/>
  <c r="X206" i="49"/>
  <c r="X207" i="49"/>
  <c r="X208" i="49"/>
  <c r="X209" i="49"/>
  <c r="X210" i="49"/>
  <c r="X211" i="49"/>
  <c r="X212" i="49"/>
  <c r="X213" i="49"/>
  <c r="X214" i="49"/>
  <c r="X215" i="49"/>
  <c r="X216" i="49"/>
  <c r="X223" i="49"/>
  <c r="X224" i="49"/>
  <c r="X225" i="49"/>
  <c r="X226" i="49"/>
  <c r="X227" i="49"/>
  <c r="X228" i="49"/>
  <c r="X229" i="49"/>
  <c r="X230" i="49"/>
  <c r="X233" i="49"/>
  <c r="X234" i="49"/>
  <c r="X237" i="49"/>
  <c r="X238" i="49"/>
  <c r="X241" i="49"/>
  <c r="X242" i="49"/>
  <c r="X243" i="49"/>
  <c r="X244" i="49"/>
  <c r="X245" i="49"/>
  <c r="X249" i="49"/>
  <c r="X250" i="49"/>
  <c r="X251" i="49"/>
  <c r="X252" i="49"/>
  <c r="X253" i="49"/>
  <c r="X254" i="49"/>
  <c r="X255" i="49"/>
  <c r="X256" i="49"/>
  <c r="X257" i="49"/>
  <c r="X258" i="49"/>
  <c r="X259" i="49"/>
  <c r="X260" i="49"/>
  <c r="X261" i="49"/>
  <c r="X262" i="49"/>
  <c r="X263" i="49"/>
  <c r="X264" i="49"/>
  <c r="X265" i="49"/>
  <c r="X266" i="49"/>
  <c r="X267" i="49"/>
  <c r="X268" i="49"/>
  <c r="X271" i="49"/>
  <c r="X272" i="49"/>
  <c r="X273" i="49"/>
  <c r="X274" i="49"/>
  <c r="X275" i="49"/>
  <c r="X276" i="49"/>
  <c r="X277" i="49"/>
  <c r="X278" i="49"/>
  <c r="X279" i="49"/>
  <c r="X280" i="49"/>
  <c r="X281" i="49"/>
  <c r="X282" i="49"/>
  <c r="X283" i="49"/>
  <c r="X284" i="49"/>
  <c r="X285" i="49"/>
  <c r="X286" i="49"/>
  <c r="X287" i="49"/>
  <c r="X288" i="49"/>
  <c r="X289" i="49"/>
  <c r="X290" i="49"/>
  <c r="X291" i="49"/>
  <c r="X292" i="49"/>
  <c r="X293" i="49"/>
  <c r="X294" i="49"/>
  <c r="X295" i="49"/>
  <c r="X296" i="49"/>
  <c r="X297" i="49"/>
  <c r="X298" i="49"/>
  <c r="X299" i="49"/>
  <c r="X300" i="49"/>
  <c r="X301" i="49"/>
  <c r="X302" i="49"/>
  <c r="X303" i="49"/>
  <c r="X304" i="49"/>
  <c r="X305" i="49"/>
  <c r="X306" i="49"/>
  <c r="X307" i="49"/>
  <c r="X308" i="49"/>
  <c r="X309" i="49"/>
  <c r="X310" i="49"/>
  <c r="X311" i="49"/>
  <c r="X312" i="49"/>
  <c r="X313" i="49"/>
  <c r="X314" i="49"/>
  <c r="X315" i="49"/>
  <c r="X316" i="49"/>
  <c r="X317" i="49"/>
  <c r="X318" i="49"/>
  <c r="X319" i="49"/>
  <c r="X320" i="49"/>
  <c r="X321" i="49"/>
  <c r="X322" i="49"/>
  <c r="X323" i="49"/>
  <c r="X324" i="49"/>
  <c r="X325" i="49"/>
  <c r="X326" i="49"/>
  <c r="X327" i="49"/>
  <c r="X328" i="49"/>
  <c r="X329" i="49"/>
  <c r="X330" i="49"/>
  <c r="X331" i="49"/>
  <c r="X332" i="49"/>
  <c r="X333" i="49"/>
  <c r="X334" i="49"/>
  <c r="X335" i="49"/>
  <c r="X336" i="49"/>
  <c r="X337" i="49"/>
  <c r="X338" i="49"/>
  <c r="X339" i="49"/>
  <c r="X340" i="49"/>
  <c r="X341" i="49"/>
  <c r="X342" i="49"/>
  <c r="X343" i="49"/>
  <c r="X344" i="49"/>
  <c r="X345" i="49"/>
  <c r="X346" i="49"/>
  <c r="X347" i="49"/>
  <c r="X348" i="49"/>
  <c r="X349" i="49"/>
  <c r="X350" i="49"/>
  <c r="X351" i="49"/>
  <c r="X352" i="49"/>
  <c r="X353" i="49"/>
  <c r="X354" i="49"/>
  <c r="X355" i="49"/>
  <c r="X356" i="49"/>
  <c r="X357" i="49"/>
  <c r="X358" i="49"/>
  <c r="X359" i="49"/>
  <c r="X360" i="49"/>
  <c r="X361" i="49"/>
  <c r="X362" i="49"/>
  <c r="X363" i="49"/>
  <c r="X364" i="49"/>
  <c r="X365" i="49"/>
  <c r="X366" i="49"/>
  <c r="X367" i="49"/>
  <c r="X368" i="49"/>
  <c r="X369" i="49"/>
  <c r="X370" i="49"/>
  <c r="X371" i="49"/>
  <c r="X372" i="49"/>
  <c r="X373" i="49"/>
  <c r="X374" i="49"/>
  <c r="X375" i="49"/>
  <c r="X376" i="49"/>
  <c r="X377" i="49"/>
  <c r="X378" i="49"/>
  <c r="X379" i="49"/>
  <c r="X380" i="49"/>
  <c r="X381" i="49"/>
  <c r="X382" i="49"/>
  <c r="X383" i="49"/>
  <c r="X384" i="49"/>
  <c r="X385" i="49"/>
  <c r="X386" i="49"/>
  <c r="X387" i="49"/>
  <c r="X388" i="49"/>
  <c r="X389" i="49"/>
  <c r="X390" i="49"/>
  <c r="X391" i="49"/>
  <c r="X392" i="49"/>
  <c r="X393" i="49"/>
  <c r="X394" i="49"/>
  <c r="X395" i="49"/>
  <c r="X396" i="49"/>
  <c r="X397" i="49"/>
  <c r="X398" i="49"/>
  <c r="X399" i="49"/>
  <c r="X400" i="49"/>
  <c r="X401" i="49"/>
  <c r="X402" i="49"/>
  <c r="X403" i="49"/>
  <c r="X404" i="49"/>
  <c r="X406" i="49"/>
  <c r="X407" i="49"/>
  <c r="X408" i="49"/>
  <c r="X409" i="49"/>
  <c r="X410" i="49"/>
  <c r="X411" i="49"/>
  <c r="X412" i="49"/>
  <c r="X413" i="49"/>
  <c r="X414" i="49"/>
  <c r="X415" i="49"/>
  <c r="X418" i="49"/>
  <c r="X419" i="49"/>
  <c r="X422" i="49"/>
  <c r="X423" i="49"/>
  <c r="X424" i="49"/>
  <c r="X425" i="49"/>
  <c r="X426" i="49"/>
  <c r="X427" i="49"/>
  <c r="X428" i="49"/>
  <c r="X429" i="49"/>
  <c r="X432" i="49"/>
  <c r="X433" i="49"/>
  <c r="X436" i="49"/>
  <c r="X437" i="49"/>
  <c r="X440" i="49"/>
  <c r="X441" i="49"/>
  <c r="X444" i="49"/>
  <c r="X445" i="49"/>
  <c r="X448" i="49"/>
  <c r="X449" i="49"/>
  <c r="X450" i="49"/>
  <c r="X451" i="49"/>
  <c r="X452" i="49"/>
  <c r="X453" i="49"/>
  <c r="X454" i="49"/>
  <c r="X455" i="49"/>
  <c r="X456" i="49"/>
  <c r="X457" i="49"/>
  <c r="X458" i="49"/>
  <c r="X459" i="49"/>
  <c r="X461" i="49"/>
  <c r="X462" i="49"/>
  <c r="X463" i="49"/>
  <c r="X464" i="49"/>
  <c r="X465" i="49"/>
  <c r="X466" i="49"/>
  <c r="X467" i="49"/>
  <c r="X468" i="49"/>
  <c r="X469" i="49"/>
  <c r="X470" i="49"/>
  <c r="X473" i="49"/>
  <c r="X474" i="49"/>
  <c r="X475" i="49"/>
  <c r="X476" i="49"/>
  <c r="X477" i="49"/>
  <c r="X478" i="49"/>
  <c r="X479" i="49"/>
  <c r="X483" i="49"/>
  <c r="X484" i="49"/>
  <c r="X485" i="49"/>
  <c r="X486" i="49"/>
  <c r="X487" i="49"/>
  <c r="X488" i="49"/>
  <c r="X489" i="49"/>
  <c r="X490" i="49"/>
  <c r="X491" i="49"/>
  <c r="X492" i="49"/>
  <c r="X493" i="49"/>
  <c r="X494" i="49"/>
  <c r="X495" i="49"/>
  <c r="X496" i="49"/>
  <c r="X497" i="49"/>
  <c r="X498" i="49"/>
  <c r="X501" i="49"/>
  <c r="X502" i="49"/>
  <c r="X503" i="49"/>
  <c r="X507" i="49"/>
  <c r="X508" i="49"/>
  <c r="X509" i="49"/>
  <c r="X510" i="49"/>
  <c r="X511" i="49"/>
  <c r="X512" i="49"/>
  <c r="X513" i="49"/>
  <c r="X514" i="49"/>
  <c r="X515" i="49"/>
  <c r="X516" i="49"/>
  <c r="X517" i="49"/>
  <c r="X518" i="49"/>
  <c r="X519" i="49"/>
  <c r="X520" i="49"/>
  <c r="X521" i="49"/>
  <c r="X523" i="49"/>
  <c r="X524" i="49"/>
  <c r="X525" i="49"/>
  <c r="X526" i="49"/>
  <c r="X527" i="49"/>
  <c r="X528" i="49"/>
  <c r="X531" i="49"/>
  <c r="X532" i="49"/>
  <c r="X533" i="49"/>
  <c r="X537" i="49"/>
  <c r="X538" i="49"/>
  <c r="X539" i="49"/>
  <c r="X540" i="49"/>
  <c r="X541" i="49"/>
  <c r="X542" i="49"/>
  <c r="X543" i="49"/>
  <c r="X544" i="49"/>
  <c r="X545" i="49"/>
  <c r="X546" i="49"/>
  <c r="X547" i="49"/>
  <c r="X548" i="49"/>
  <c r="X549" i="49"/>
  <c r="X550" i="49"/>
  <c r="X551" i="49"/>
  <c r="X552" i="49"/>
  <c r="X631" i="49"/>
  <c r="X632" i="49"/>
  <c r="X633" i="49"/>
  <c r="X634" i="49"/>
  <c r="X635" i="49"/>
  <c r="X636" i="49"/>
  <c r="X637" i="49"/>
  <c r="X638" i="49"/>
  <c r="X639" i="49"/>
  <c r="X640" i="49"/>
  <c r="X641" i="49"/>
  <c r="X642" i="49"/>
  <c r="X643" i="49"/>
  <c r="X644" i="49"/>
  <c r="X647" i="49"/>
  <c r="X648" i="49"/>
  <c r="X649" i="49"/>
  <c r="X650" i="49"/>
  <c r="X651" i="49"/>
  <c r="X652" i="49"/>
  <c r="X655" i="49"/>
  <c r="X656" i="49"/>
  <c r="X659" i="49"/>
  <c r="X660" i="49"/>
  <c r="O535" i="49" l="1"/>
  <c r="O247" i="49"/>
  <c r="O117" i="49"/>
  <c r="M73" i="49"/>
  <c r="M505" i="49"/>
  <c r="O195" i="49"/>
  <c r="M117" i="49"/>
  <c r="M247" i="49"/>
  <c r="O73" i="49"/>
  <c r="M36" i="49"/>
  <c r="O481" i="49"/>
  <c r="M535" i="49"/>
  <c r="M481" i="49"/>
  <c r="M195" i="49"/>
  <c r="O36" i="49"/>
  <c r="O505" i="49"/>
  <c r="X29" i="49"/>
  <c r="X247" i="49" l="1"/>
  <c r="X505" i="49"/>
  <c r="X36" i="49"/>
  <c r="X73" i="49"/>
  <c r="X481" i="49"/>
  <c r="X535" i="49"/>
  <c r="X117" i="49"/>
  <c r="F20" i="32"/>
  <c r="O31" i="49" l="1"/>
  <c r="X195" i="49"/>
  <c r="M31" i="49"/>
  <c r="X31" i="49" l="1"/>
  <c r="X220" i="49" l="1"/>
  <c r="X219" i="49"/>
  <c r="X221" i="49"/>
  <c r="X222" i="49"/>
</calcChain>
</file>

<file path=xl/sharedStrings.xml><?xml version="1.0" encoding="utf-8"?>
<sst xmlns="http://schemas.openxmlformats.org/spreadsheetml/2006/main" count="5171" uniqueCount="2243">
  <si>
    <t>Categoría programática</t>
  </si>
  <si>
    <t>Regulación y Supervisión</t>
  </si>
  <si>
    <t>Específicos</t>
  </si>
  <si>
    <t>Proyectos de Inversión</t>
  </si>
  <si>
    <t>Apoyo a la Función Pública y al Mejoramiento de la Gestión</t>
  </si>
  <si>
    <t>Operaciones Ajenas</t>
  </si>
  <si>
    <t>Desastres Naturales</t>
  </si>
  <si>
    <t>Aportaciones a la Seguiridad Social</t>
  </si>
  <si>
    <t>Comunicaciones</t>
  </si>
  <si>
    <t>Turismo</t>
  </si>
  <si>
    <t>1.1.1 Legislación</t>
  </si>
  <si>
    <t>1.1.2 Fiscalización</t>
  </si>
  <si>
    <t>1.2.1 Impartición de Justicia</t>
  </si>
  <si>
    <t>1.2.2 Procuración de Justicia</t>
  </si>
  <si>
    <t>1.2.3 Reclusión y Readaptación Social</t>
  </si>
  <si>
    <t>1.2.4 Derechos Humanos</t>
  </si>
  <si>
    <t>1.3.1 Presidencia / Gubernatura</t>
  </si>
  <si>
    <t>1.3.2 Política Interior</t>
  </si>
  <si>
    <t>1.3.3 Preservación y Cuidado del Patrimonio Público</t>
  </si>
  <si>
    <t>1.3.4 Función Pública</t>
  </si>
  <si>
    <t>1.3.5 Asuntos Jurídicos</t>
  </si>
  <si>
    <t>1.3.6 Organización de Procesos Electorales</t>
  </si>
  <si>
    <t>1.3.7 Población</t>
  </si>
  <si>
    <t>1.3.8 Territorio</t>
  </si>
  <si>
    <t>1.4.1 Relaciones Exteriores</t>
  </si>
  <si>
    <t>1.5.1 Asuntos Financieros</t>
  </si>
  <si>
    <t>1.5.2 Asuntos Hacendarios</t>
  </si>
  <si>
    <t>1.7.1 Policía</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</si>
  <si>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</si>
  <si>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</si>
  <si>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</si>
  <si>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</si>
  <si>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</si>
  <si>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</si>
  <si>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</si>
  <si>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1.8.5 Otros</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</si>
  <si>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</si>
  <si>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</si>
  <si>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</si>
  <si>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</si>
  <si>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</si>
  <si>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</si>
  <si>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2.2.1 Urbanización</t>
  </si>
  <si>
    <t>2.2.2 Desarrollo Comunitario</t>
  </si>
  <si>
    <t>2.2.3 Abastecimiento de Agua</t>
  </si>
  <si>
    <t>2.2.4 Alumbrado Público</t>
  </si>
  <si>
    <t>2.2.5 Vivienda</t>
  </si>
  <si>
    <t>2.2.6 Servicios Comunales</t>
  </si>
  <si>
    <t>2.2.7 Desarrollo Regional</t>
  </si>
  <si>
    <t>2.3.1 Prestación de Servicios de Salud a la Comunidad</t>
  </si>
  <si>
    <t>2.3.2 Prestación de Servicios de Salud a la Persona</t>
  </si>
  <si>
    <t>2.3.3 Generación de Recursos para la Salud</t>
  </si>
  <si>
    <t>2.3.4 Rectoría del Sistema de Salud</t>
  </si>
  <si>
    <t>2.3.5 Protección Social en Salud</t>
  </si>
  <si>
    <t>2.4.1 Deporte y Recreación</t>
  </si>
  <si>
    <t>2.4.2 Cultura</t>
  </si>
  <si>
    <t>2.4.3 Radio, Televisión y Editoriales</t>
  </si>
  <si>
    <t>2.4.4 Asuntos Religiosos y Otras Manifestaciones Sociales</t>
  </si>
  <si>
    <t>2.5.1 Educación Básica</t>
  </si>
  <si>
    <t>2.5.2 Educación Media Superior</t>
  </si>
  <si>
    <t>2.5.3 Educación Superior</t>
  </si>
  <si>
    <t>2.5.4 Posgrado</t>
  </si>
  <si>
    <t>2.5.5 Educación para Adultos</t>
  </si>
  <si>
    <t>2.5.6 Otros Servicios Educativos y Actividades Inherentes</t>
  </si>
  <si>
    <t>2.6.1 Enfermedad e Incapacidad</t>
  </si>
  <si>
    <t>2.6.2 Edad Avanzada</t>
  </si>
  <si>
    <t>2.6.3 Familia e Hijos</t>
  </si>
  <si>
    <t>2.6.4 Desempleo</t>
  </si>
  <si>
    <t>2.6.5 Alimentación y Nutrición</t>
  </si>
  <si>
    <t>2.6.6 Apoyo Social para la Vivienda</t>
  </si>
  <si>
    <t>2.6.7 Indígenas</t>
  </si>
  <si>
    <t>2.6.8 Otros Grupos Vulnerables</t>
  </si>
  <si>
    <t>2.6.9 Otros de Seguridad Social y Asistencia Social</t>
  </si>
  <si>
    <t>2.7.1 Otros Asuntos Sociales</t>
  </si>
  <si>
    <t>3.1.1 Asuntos Económicos y Comerciales en General</t>
  </si>
  <si>
    <t>3.1.2 Asuntos Laborales Generales</t>
  </si>
  <si>
    <t>3.2.1 Agropecuaria</t>
  </si>
  <si>
    <t>3.2.2 Silvicultura</t>
  </si>
  <si>
    <t>3.2.3 Acuacultura, Pesca y Caza</t>
  </si>
  <si>
    <t>3.2.4 Agroindustrial</t>
  </si>
  <si>
    <t>3.2.5 Hidroagrícola</t>
  </si>
  <si>
    <t>3.2.6 Apoyo Financiero a la Banca y Seguro Agropecuario</t>
  </si>
  <si>
    <t>3.3.1 Carbón y Otros Combustibles Minerales Sólidos</t>
  </si>
  <si>
    <t>3.3.2 Petróleo y Gas Natural (Hidrocarburos)</t>
  </si>
  <si>
    <t>3.3.3 Combustibles Nucleares</t>
  </si>
  <si>
    <t>3.3.4 Otros Combustibles</t>
  </si>
  <si>
    <t>3.3.5 Electricidad</t>
  </si>
  <si>
    <t>3.3.6 Energía no Eléctrica</t>
  </si>
  <si>
    <t>3.4.1 Extracción de Recursos Minerales excepto los Combustibles Minerales</t>
  </si>
  <si>
    <t>3.4.2 Manufacturas</t>
  </si>
  <si>
    <t>3.4.3 Construcción</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</si>
  <si>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</si>
  <si>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</si>
  <si>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</si>
  <si>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</si>
  <si>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</si>
  <si>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</si>
  <si>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3.6.1 Comunicaciones</t>
  </si>
  <si>
    <t>3.7.1 Turismo</t>
  </si>
  <si>
    <t>3.7.2 Hoteles y Restaurantes</t>
  </si>
  <si>
    <t>3.8.1 Investigación Científica</t>
  </si>
  <si>
    <t>3.8.2 Desarrollo Tecnológico</t>
  </si>
  <si>
    <t>3.8.3 Servicios Científicos y Tecnológicos</t>
  </si>
  <si>
    <t>3.8.4 Innovación</t>
  </si>
  <si>
    <t>3.9.1 Comercio, Distribución, Almacenamiento y Depósito</t>
  </si>
  <si>
    <t>3.9.2 Otras Industrias</t>
  </si>
  <si>
    <t>3.9.3 Otros Asuntos Económicos</t>
  </si>
  <si>
    <t>4.1.1 Deuda Pública Interna</t>
  </si>
  <si>
    <t>4.1.2 Deuda Pública Externa</t>
  </si>
  <si>
    <t>4.2.1 Transferencias entre Diferentes Niveles y Ordenes de Gobierno</t>
  </si>
  <si>
    <t>4.2.2 Participaciones entre Diferentes Niveles y Ordenes de Gobierno</t>
  </si>
  <si>
    <t>4.2.3 Aportaciones entre Diferentes Niveles y Ordenes de Gobierno</t>
  </si>
  <si>
    <t>4.3.1 Saneamiento del Sistema Financiero</t>
  </si>
  <si>
    <t>4.3.2 Apoyos IPAB</t>
  </si>
  <si>
    <t>4.3.3 Banca de Desarrollo</t>
  </si>
  <si>
    <t>4.3.4 Apoyo a los programas de reestructura en unidades de inversión (UDIS)</t>
  </si>
  <si>
    <t>4.4.1 Adeudos de Ejercicios Fiscales Anteriores</t>
  </si>
  <si>
    <t>Justicia</t>
  </si>
  <si>
    <t>Asuntos_Financieros_y_Hacendarios</t>
  </si>
  <si>
    <t>Asuntos_de_Orden_Público_y_Seguridad_Interior</t>
  </si>
  <si>
    <t>Protección_Ambiental</t>
  </si>
  <si>
    <t>Vivienda_y_Servicios_a_la_Comunidad</t>
  </si>
  <si>
    <t>Salud</t>
  </si>
  <si>
    <t>Educación</t>
  </si>
  <si>
    <t>Protección_Social</t>
  </si>
  <si>
    <t>Otros_Asuntos_Sociales</t>
  </si>
  <si>
    <t>Combustibles_y_Energía</t>
  </si>
  <si>
    <t>Transporte</t>
  </si>
  <si>
    <t>Saneamiento_del_Sistema_Financiero</t>
  </si>
  <si>
    <t>Adeudos_Anteriores</t>
  </si>
  <si>
    <t>Otros_Servicios_Generales</t>
  </si>
  <si>
    <t>1.3.9 Otros Asuntos de Orden Público y Seguridad Interior</t>
  </si>
  <si>
    <t>Recreación_Cultura_y_Otras_Manifestaciones_Sociales</t>
  </si>
  <si>
    <t>Agropecuaria_Silvicultura_Pesca_y_Caza</t>
  </si>
  <si>
    <t>Ciencia_Tecnología_e_Innovación</t>
  </si>
  <si>
    <t>Transferencias_Participaciones_y_Aportaciones</t>
  </si>
  <si>
    <t>Otras_Industrias_y_Otros_Asuntos_Económicos</t>
  </si>
  <si>
    <t>Fin</t>
  </si>
  <si>
    <t>Propósito</t>
  </si>
  <si>
    <t>Componente 1</t>
  </si>
  <si>
    <t>Definición</t>
  </si>
  <si>
    <t>Dimensión</t>
  </si>
  <si>
    <t>Tipo</t>
  </si>
  <si>
    <t>Variables</t>
  </si>
  <si>
    <t>Método de cálculo</t>
  </si>
  <si>
    <t>Frecuencia de medición</t>
  </si>
  <si>
    <t>Unidad de medida</t>
  </si>
  <si>
    <t>Metas</t>
  </si>
  <si>
    <t>Medios de verificación</t>
  </si>
  <si>
    <t>Supuestos</t>
  </si>
  <si>
    <t>I N D I C A D O R E S</t>
  </si>
  <si>
    <t>Plan Nacional de Desarrollo</t>
  </si>
  <si>
    <t>Plan Estatal de Desarrollo</t>
  </si>
  <si>
    <t>Plan Municipal de Desarrollo</t>
  </si>
  <si>
    <t>Eficacia</t>
  </si>
  <si>
    <t>Estratégico</t>
  </si>
  <si>
    <t>Anual</t>
  </si>
  <si>
    <t>Gestión</t>
  </si>
  <si>
    <t>Semestral</t>
  </si>
  <si>
    <t>Mensual</t>
  </si>
  <si>
    <t>Economía</t>
  </si>
  <si>
    <t>Calidad</t>
  </si>
  <si>
    <t>Bimestral</t>
  </si>
  <si>
    <t>Trimestral</t>
  </si>
  <si>
    <t>Bianual</t>
  </si>
  <si>
    <t>Denominación del Programa</t>
  </si>
  <si>
    <t>Unidad Responsable</t>
  </si>
  <si>
    <t>Finalidad</t>
  </si>
  <si>
    <t>Función</t>
  </si>
  <si>
    <t>Sub-función</t>
  </si>
  <si>
    <t>Alineación con objetivos superiores del PND</t>
  </si>
  <si>
    <t>Alineación con objetivos secundarios del PND</t>
  </si>
  <si>
    <t>Alineación con objetivos superiores del PED</t>
  </si>
  <si>
    <t>Alineación con objetivos secundarios del PED</t>
  </si>
  <si>
    <t>Alineación con objetivos superiores del PMD</t>
  </si>
  <si>
    <t>Alineación con objetivos secundarios del PMD</t>
  </si>
  <si>
    <t>Nivel MIR</t>
  </si>
  <si>
    <t>Código del nivel MIR</t>
  </si>
  <si>
    <t>Resumen Narrativo (objetivos)</t>
  </si>
  <si>
    <t>Nombre</t>
  </si>
  <si>
    <t>Método de Cálculo</t>
  </si>
  <si>
    <t>Frecuencia de Medición</t>
  </si>
  <si>
    <t>Unidad de Medida</t>
  </si>
  <si>
    <t>Valores Programados</t>
  </si>
  <si>
    <t>Medios de Verificación</t>
  </si>
  <si>
    <t>Capítulo 1000</t>
  </si>
  <si>
    <t>Capítulo 2000</t>
  </si>
  <si>
    <t>Capítulo 3000</t>
  </si>
  <si>
    <t>Capítulo 4000</t>
  </si>
  <si>
    <t>Capítulo 5000</t>
  </si>
  <si>
    <t>Capítulo 6000</t>
  </si>
  <si>
    <t>Capítulo 7000</t>
  </si>
  <si>
    <t>Capítulo 8000</t>
  </si>
  <si>
    <t>Capítulo 9000</t>
  </si>
  <si>
    <t>ID</t>
  </si>
  <si>
    <t>Ente auditable</t>
  </si>
  <si>
    <t>Municipio</t>
  </si>
  <si>
    <t>Unidad responsable</t>
  </si>
  <si>
    <t>Alineación con objetivos superior del PMD</t>
  </si>
  <si>
    <t>Alineación con objetivos secundario del PMD</t>
  </si>
  <si>
    <t>Resumen del nivel MIR</t>
  </si>
  <si>
    <t>Cantidad de Gasto</t>
  </si>
  <si>
    <t>Acatic</t>
  </si>
  <si>
    <t>Subsidios sujetos a reglas de operación</t>
  </si>
  <si>
    <t>México_en_Paz</t>
  </si>
  <si>
    <t>1.1. Promover y fortalecer la gobernabilidad democrática</t>
  </si>
  <si>
    <t>O1_Incrementar_la_sostenibilidad_del_medio_ambiente_y_la_vulnerabilidad_del_cambio_climático</t>
  </si>
  <si>
    <t>O1E1 Detener y revertir la degradación del medio ambiente</t>
  </si>
  <si>
    <t>F</t>
  </si>
  <si>
    <t>Acatlán de Juárez</t>
  </si>
  <si>
    <t>Otros subsidios</t>
  </si>
  <si>
    <t>Desarrollo_Social</t>
  </si>
  <si>
    <t>México_Incluyente</t>
  </si>
  <si>
    <t>1.2. Garantizar la seguridad nacional</t>
  </si>
  <si>
    <t>O2_Impulsar_el_desarrollo_sostenible_de_las_regiones_del_estado</t>
  </si>
  <si>
    <t>O1E2 Efectuar una ordenación y manejo sostenible de los bosques</t>
  </si>
  <si>
    <t>P</t>
  </si>
  <si>
    <t>Eficiencia</t>
  </si>
  <si>
    <t>Ahualulco de Mercado</t>
  </si>
  <si>
    <t>Prestación de servicios públicos</t>
  </si>
  <si>
    <t>México_con_Educación_de_Calidad</t>
  </si>
  <si>
    <t>1.3. Mejorar las condiciones de seguridad pública</t>
  </si>
  <si>
    <t>O3_Promover_un_desarrollo_urbano_sostenible_equitativo_y_ordenado</t>
  </si>
  <si>
    <t>O1E3 Frenar la pérdida de diversidad biológica</t>
  </si>
  <si>
    <t>Componentes</t>
  </si>
  <si>
    <t>C1</t>
  </si>
  <si>
    <t>Amacueca</t>
  </si>
  <si>
    <t>Provisión de bienes públicos</t>
  </si>
  <si>
    <t>Relaciones_Exteriores</t>
  </si>
  <si>
    <t>México_Próspero</t>
  </si>
  <si>
    <t>1.4. Garantizar un sistema de Justicia Penal eficaz, expedito, imparcial y transparente</t>
  </si>
  <si>
    <t>O4_Garantizar_el_suministro_del_agua_para_población_y_actividades_productivas</t>
  </si>
  <si>
    <t>O1E4 Incrementar el manejo sustentable de los residuos</t>
  </si>
  <si>
    <t>Actividades</t>
  </si>
  <si>
    <t>C2</t>
  </si>
  <si>
    <t>Amatitán</t>
  </si>
  <si>
    <t>Planeación, Seguimiento y Evaluación de políticas Públicas</t>
  </si>
  <si>
    <t>México_Con_Responsabilidad_Global</t>
  </si>
  <si>
    <t>1.5. Garantizar el respeto y protección de los derechos humanos y la erradicación de la discriminación</t>
  </si>
  <si>
    <t>O5_Mejorar_la_calidad_seguridad_y_sostenibilidad_de_la_movilidad_urbana</t>
  </si>
  <si>
    <t>O1E5 Incrementar la producción y uso de fuentes de energía limpias</t>
  </si>
  <si>
    <t>C3</t>
  </si>
  <si>
    <t>Ameca</t>
  </si>
  <si>
    <t>Promoción y fomento</t>
  </si>
  <si>
    <t>1.6. Salvaguardar a la población, a sus bienes y a su entorno ante un desastre de origen natural o humano</t>
  </si>
  <si>
    <t>O6_Disminuir_los_factores_de_riesgo_y_mejorar_la_atención_ante_desastres</t>
  </si>
  <si>
    <t>O1E6 Mitigar las emisiones de gases de efecto invernadero</t>
  </si>
  <si>
    <t>C1A1</t>
  </si>
  <si>
    <t>San Juanito de Escobedo</t>
  </si>
  <si>
    <t>2.1. Garantizar el ejercicio efectivo de los derechos sociales para toda la población</t>
  </si>
  <si>
    <t>O7_Incrementar_la_formalidad_del_empleo_la_seguridad_social_y_estabilidad_laboral</t>
  </si>
  <si>
    <t>O1E7 Ordenar y proteger de manera sostenible los ecosistemas lacustres y costeros</t>
  </si>
  <si>
    <t>C1A2</t>
  </si>
  <si>
    <t>Bienal</t>
  </si>
  <si>
    <t>Arandas</t>
  </si>
  <si>
    <t>2.2. Transitar hacia una sociedad equitativa e incluyente</t>
  </si>
  <si>
    <t>O8_Mejorar_la_competitividad_y_el_crecimiento_inclusivo_y_sostenible_de_los_sectores_económicos</t>
  </si>
  <si>
    <t>O1E8 Reducir la contaminación de acuíferos y aguas superficiales</t>
  </si>
  <si>
    <t>C1A3</t>
  </si>
  <si>
    <t>Periodo</t>
  </si>
  <si>
    <t>El Arenal</t>
  </si>
  <si>
    <t>2.3. Asegurar el acceso a los servicios de salud</t>
  </si>
  <si>
    <t>O9_Incrementar_de_forma_sostenible_la_productividad_y_rentabilidad_de_las_actividades_del_sector_primario</t>
  </si>
  <si>
    <t>O1E9 Reducir la vulnerabilidad y aumentar la resiliencia de la sociedad, las cuencas hidrológicas y los ecosistemas naturales, urbanos y agropecuarios frente a los efectos adversos del cambio climático</t>
  </si>
  <si>
    <t>C1A4</t>
  </si>
  <si>
    <t>Atemajac de Brizuela</t>
  </si>
  <si>
    <t>Apoyo al Proceso Presupuestario y para Mejorar la Eficiencia Institucional</t>
  </si>
  <si>
    <t>2.4. Ampliar el acceso a la seguridad social</t>
  </si>
  <si>
    <t>O10_Incrementar_la_afluencia_y_la_derrama_económica_proveniente_del_turismo</t>
  </si>
  <si>
    <t>O1E10 Revertir el deterioro de la calidad del aire</t>
  </si>
  <si>
    <t>C2A1</t>
  </si>
  <si>
    <t>Atengo</t>
  </si>
  <si>
    <t>2.5. Proveer un entorno adecuado para el desarrollo de una vida digna</t>
  </si>
  <si>
    <t>O11_Mejorar_la_conectividad_de_Jalisco_sus_regiones_y_municipios</t>
  </si>
  <si>
    <t>O2E1 Actualizar los ordenamientos ecológicos territoriales y su aplicación efectiva</t>
  </si>
  <si>
    <t>C2A2</t>
  </si>
  <si>
    <t>Atenguillo</t>
  </si>
  <si>
    <t>3.1. Desarrollar el potencial humano de los mexicanos con educación de calidad</t>
  </si>
  <si>
    <t>O12_Reducir_la_pobreza_y_la_desigualdad</t>
  </si>
  <si>
    <t>O2E2 Desarrollar el potencial humano de las regiones con acceso a una educación de calidad</t>
  </si>
  <si>
    <t>C2A3</t>
  </si>
  <si>
    <t>Atotonilco el Alto</t>
  </si>
  <si>
    <t>Obligaciones de Cumplimiento de Resolución Jurisdiccional</t>
  </si>
  <si>
    <t>3.2. Garantizar la inclusión y la equidad en el Sistema Educativo</t>
  </si>
  <si>
    <t>O13_Proteger_los_derechos_y_ampliar_las_oportunidades_de_desarrollo_de_los_grupos_prioritarios</t>
  </si>
  <si>
    <t>O2E3 Generar oportunidades de empleos dignos aprovechando de forma sustentable las potencialidades regionales</t>
  </si>
  <si>
    <t>C2A4</t>
  </si>
  <si>
    <t>Atoyac</t>
  </si>
  <si>
    <t>3.3. Ampliar el acceso a la cultura como un medio para la formación integral
 de los ciudadanos</t>
  </si>
  <si>
    <t>O14_Mejorar_la_salud_de_la_población</t>
  </si>
  <si>
    <t>O2E4 Incrementar y mejorar la infraestructura productiva  y social</t>
  </si>
  <si>
    <t>C3A1</t>
  </si>
  <si>
    <t>Autlán de Navarro</t>
  </si>
  <si>
    <t>Pensiones y Jubilaciones.</t>
  </si>
  <si>
    <t>Asuntos_Económicos_Comerciales_y_Laborales_Generales</t>
  </si>
  <si>
    <t>3.4. Promover el deporte de manera incluyente para fomentar una cultura
 de salud</t>
  </si>
  <si>
    <t>O15_Aumentar_el_acceso_de_la_población_a_una_vivienda_digna</t>
  </si>
  <si>
    <t>O2E5 Mejorar la capacidad de gestión de los funcionarios y autoridades municipales</t>
  </si>
  <si>
    <t>C3A2</t>
  </si>
  <si>
    <t>Ayotlán</t>
  </si>
  <si>
    <t>3.5.Hacer del desarrollo científico, tecnológico y la innovación pilares para el progreso económico y social sostenible</t>
  </si>
  <si>
    <t>O16_Incrementar_el_acceso_la_equidad_y_la_calidad_de_la_educación</t>
  </si>
  <si>
    <t>O2E6 Reducir la pobreza y la desigualdad</t>
  </si>
  <si>
    <t>C3A3</t>
  </si>
  <si>
    <t>Ayutla</t>
  </si>
  <si>
    <t>4.1. Mantener la estabilidad macroeconómica del país</t>
  </si>
  <si>
    <t>O17_Incrementar_el_desarrollo_tecnológico_la_investigación_científica_y_la_innovación</t>
  </si>
  <si>
    <t>O3E1 Conservar los suelos, incrementar las áreas verdes y las reservas territoriales</t>
  </si>
  <si>
    <t>C4A4</t>
  </si>
  <si>
    <t>La Barca</t>
  </si>
  <si>
    <t>Minería_Manufacturas_y_Construcción</t>
  </si>
  <si>
    <t>4.2. Democratizar el acceso al financiamiento de proyectos con potencial de crecimiento</t>
  </si>
  <si>
    <t>O18_Garantizar_el_acceso_de_toda_la_población_a_la_cultura_y_las_diferentes_expresiones_artísticas</t>
  </si>
  <si>
    <t>O3E2 Impulsar un desarrollo urbano orientado al transporte sustentable</t>
  </si>
  <si>
    <t>Bolaños</t>
  </si>
  <si>
    <t>4.3. Promover el empleo de calidad</t>
  </si>
  <si>
    <t>O19_Aumentar_la_práctica_del_deporte_y_actividades_físicas_de_la_población</t>
  </si>
  <si>
    <t>O3E3 Incrementar y mejorar los servicios y espacios públicos</t>
  </si>
  <si>
    <t>Cabo Corrientes</t>
  </si>
  <si>
    <t>4.4. Impulsar y orientar un crecimiento verde incluyente y facilitador que preserve nuestro atrimonio natural al mismo tiempo que genere riqueza, competitividad y empleo</t>
  </si>
  <si>
    <t>O20_Reducir_la_incidencia_delictiva_y_mejorar_la_percepción_de_seguridad</t>
  </si>
  <si>
    <t>O3E4 Mejorar la conectividad y articulación de las principales ciudades con una perspectiva regional e interestatal</t>
  </si>
  <si>
    <t>Casimiro Castillo</t>
  </si>
  <si>
    <t>4.5. Democratizar el acceso a servicios de telecomunicaciones</t>
  </si>
  <si>
    <t>O21_Mejorar_la_impartición_de_justicia_con_un_sistema_eficaz_expedito_imparcial_y_transparente</t>
  </si>
  <si>
    <t>O3E5 Ordenar el crecimiento de las áreas urbanas y asegurar el cumplimiento de la normatividad inherente</t>
  </si>
  <si>
    <t>Cihuatlán</t>
  </si>
  <si>
    <t>4.6. Abastecer de energía al país con precios competitivos, calidad y eficiencia a lo largo de la cadena productiva</t>
  </si>
  <si>
    <t>O22_Reducir_la_impunidad_mejorando_la_imparcialidad_transparencia_y_eficiencia_en_la_procuración_de_justicia</t>
  </si>
  <si>
    <t>O3E6 Promover un crecimiento urbano equitativo mediante la oferta de suelo accesible y de calidad a los sectores de menores ingresos</t>
  </si>
  <si>
    <t>Zapotlán el Grande</t>
  </si>
  <si>
    <t>4.7. Garantizar reglas claras que incentiven el desarrollo de un mercado interno competitivo</t>
  </si>
  <si>
    <t>O23_Garantizar_el_respeto_y_la_protección_de_los_derechos_humanos_y_eliminar_la_discriminación</t>
  </si>
  <si>
    <t>O3E7 Reducir la contaminación del agua y aire, así como la visual y auditiva</t>
  </si>
  <si>
    <t>Cocula</t>
  </si>
  <si>
    <t>Transacciones_de_la_Deuda_Financiera_y_Costo_Financiero_Deuda</t>
  </si>
  <si>
    <t>4.8. Desarrollar los sectores estratégicos del país</t>
  </si>
  <si>
    <t>O24_Mejorar_la_estabilidad_y_funcionalidad_del_sistema_democrático</t>
  </si>
  <si>
    <t>O3E8 Reducir la fragmentación territorial y política en las áreas metropolitanas mediante la aplicación de un modelo de gobernanza metropolitana</t>
  </si>
  <si>
    <t>Colotlán</t>
  </si>
  <si>
    <t>4.9. Contar con una infraestructura de transporte que se refleje en menores costos para realizar la actividad económica</t>
  </si>
  <si>
    <t>O25_Mejorar_la_efectividad_de_las_instituciones_públicas_y_gubernamentales</t>
  </si>
  <si>
    <t>O4E1 Fortalecer el desarrollo y la capacidad técnica y financiera de los organismos operadores del agua</t>
  </si>
  <si>
    <t>Concepción de Buenos Aires</t>
  </si>
  <si>
    <t>4.10. Construir un sector agropecuario y pesquero productivo que garantice la seguridad alimentaria del país</t>
  </si>
  <si>
    <t>O26_Mejorar_la_igualdad_entre_los_géneros_y_empoderar_a_las_mujeres</t>
  </si>
  <si>
    <t>O4E2 Incrementar los niveles de tratamiento de aguas residuales y su reutilización</t>
  </si>
  <si>
    <t>Cuautitlán de García Barragán</t>
  </si>
  <si>
    <t>4.11. Aprovechar el potencial turístico de México para generar una mayor derrama económica en el país</t>
  </si>
  <si>
    <t>O27_Incrementar_la_capacidad_innovadora_en_los_sectores_social_privado_y_público</t>
  </si>
  <si>
    <t>O4E3 Incrementar y diversificar las fuentes de abastecimiento y captación de agua</t>
  </si>
  <si>
    <t>Cuautla</t>
  </si>
  <si>
    <t>5.1. Ampliar y fortalecer la presencia de México en el mundo</t>
  </si>
  <si>
    <t>O4E4 Mejorar la potabilización de las aguas para el consumo humano</t>
  </si>
  <si>
    <t>Cuquío</t>
  </si>
  <si>
    <t>5.2. Promover el valor de México en el mundo mediante la difusión económica, turística y cultural</t>
  </si>
  <si>
    <t>O4E5 Modernizar y ampliar la infraestructura hidroagrícola</t>
  </si>
  <si>
    <t>Chapala</t>
  </si>
  <si>
    <t>5.3. Reafirmar el compromiso del país con el libre comercio, la movilidad de capitales y la integración productiva</t>
  </si>
  <si>
    <t>O4E6 Ordenar el uso y aprovechamiento del agua en cuencas y acuíferos</t>
  </si>
  <si>
    <t>Chimaltitán</t>
  </si>
  <si>
    <t>5.4. Velar por los intereses de los mexicanos en el extranjero y proteger los derechos de los extranjeros en el territorio nacional</t>
  </si>
  <si>
    <t>O4E7 Proteger y recuperar los bosques, humedales y ríos</t>
  </si>
  <si>
    <t>Chiquilistlán</t>
  </si>
  <si>
    <t>O4E8 Reducir el desperdicio del agua y racionalizar su uso</t>
  </si>
  <si>
    <t>Degollado</t>
  </si>
  <si>
    <t>O5E1 Ampliar y articular la red de transporte público masivo incentivando la multimodalidad</t>
  </si>
  <si>
    <t>Ejutla</t>
  </si>
  <si>
    <t>O5E2 Incrementar el uso de medios alternativos de traslado, desincentivando el uso del automóvil</t>
  </si>
  <si>
    <t>Encarnación de Díaz</t>
  </si>
  <si>
    <t>O5E3 Mejorar la infraestructura y equipamiento para la movilidad motorizada y no motorizada</t>
  </si>
  <si>
    <t>Etzatlán</t>
  </si>
  <si>
    <t>O5E4 Mejorar la seguridad y la cultura vial</t>
  </si>
  <si>
    <t>El Grullo</t>
  </si>
  <si>
    <t>O5E5 Modernizar los sistemas de transporte público en las ciudades</t>
  </si>
  <si>
    <t>Guachinango</t>
  </si>
  <si>
    <t>O6E1 Incrementar la capacitación y profesionalización del personal de protección civil</t>
  </si>
  <si>
    <t>Guadalajara</t>
  </si>
  <si>
    <t>O6E2 Incrementar la cultura de protección civil en la sociedad, el gobierno y la empresa</t>
  </si>
  <si>
    <t>Hostotipaquillo</t>
  </si>
  <si>
    <t>O6E3 Mejorar los procedimientos para disminuir los riesgos y la atención de emergencias</t>
  </si>
  <si>
    <t>Huejúcar</t>
  </si>
  <si>
    <t>O6E4 Mejorar los sistemas de información de los riesgos a los que está expuesta la población y su entorno</t>
  </si>
  <si>
    <t>Huejuquilla el Alto</t>
  </si>
  <si>
    <t>O6E5 Mejorar y establecer sistemas de alerta temprana multirriesgos</t>
  </si>
  <si>
    <t>La Huerta</t>
  </si>
  <si>
    <t>O7E1 Aumentar la disponibilidad de capital humano mejor calificado adecuado a la demanda del mercado laboral</t>
  </si>
  <si>
    <t>Ixtlahuacán de los Membrillos</t>
  </si>
  <si>
    <t>O7E2 Erradicar el trabajo infantil</t>
  </si>
  <si>
    <t>Ixtlahuacán del Río</t>
  </si>
  <si>
    <t>O7E3 Incrementar la certificación de competencias laborales y profesionales</t>
  </si>
  <si>
    <t>Jalostotitlán</t>
  </si>
  <si>
    <t>O7E4 Incrementar la cultura empresarial de la responsabilidad social</t>
  </si>
  <si>
    <t>Jamay</t>
  </si>
  <si>
    <t>O7E5 Incrementar la productividad con beneficios compartidos, la empleabilidad y la capacitación en el trabajo</t>
  </si>
  <si>
    <t>Jesús María</t>
  </si>
  <si>
    <t>O7E6 Mejorar la protección de los derechos del trabajador</t>
  </si>
  <si>
    <t>Jilotlán de los Dolores</t>
  </si>
  <si>
    <t>O7E7 Mejorar la remuneración y las condiciones laborales de la población ocupada</t>
  </si>
  <si>
    <t>Jocotepec</t>
  </si>
  <si>
    <t>O7E8 Propiciar el equilibrio entre empleadores y trabajadores para preservar la paz laboral</t>
  </si>
  <si>
    <t>Juanacatlán</t>
  </si>
  <si>
    <t>O8E1 Aumentar las exportaciones de las unidades productivas</t>
  </si>
  <si>
    <t>Juchitlán</t>
  </si>
  <si>
    <t>O8E2 Aumentar los niveles de innovación tecnológica, empresarial y social</t>
  </si>
  <si>
    <t>Lagos de Moreno</t>
  </si>
  <si>
    <t>O8E3 Estimular el espíritu empresarial y el desarrollo de emprendedores</t>
  </si>
  <si>
    <t>El Limón</t>
  </si>
  <si>
    <t>O8E4 Facilitar el acceso al financiamiento y la asistencia técnica, especialmente a la micro y pequeña empresa</t>
  </si>
  <si>
    <t>Magdalena</t>
  </si>
  <si>
    <t>O8E5 Incrementar el desarrollo y la integración de las cadenas productivas, de proveeduría y los clústeres</t>
  </si>
  <si>
    <t>Santa María del Oro</t>
  </si>
  <si>
    <t>O8E6 Incrementar la inversión extranjera directa</t>
  </si>
  <si>
    <t>La Manzanilla de la Paz</t>
  </si>
  <si>
    <t>O8E7 Mejorar e incrementar la infraestructura productiva</t>
  </si>
  <si>
    <t>Mascota</t>
  </si>
  <si>
    <t>O8E8 Mejorar la calidad y la productividad de las unidades económicas</t>
  </si>
  <si>
    <t>Mazamitla</t>
  </si>
  <si>
    <t>O8E9 Simplificar los trámites y agilizar los procesos de apertura de empresas</t>
  </si>
  <si>
    <t>Mexticacán</t>
  </si>
  <si>
    <t>O9E1 Ampliar y modernizar la infraestructura rural productiva</t>
  </si>
  <si>
    <t>Mezquitic</t>
  </si>
  <si>
    <t>O9E2 Aumentar la comercialización de los productos del sector primario dentro y fuera del país</t>
  </si>
  <si>
    <t>Mixtlán</t>
  </si>
  <si>
    <t>O9E3 Aumentar la industrialización y el valor agregado a la producción del sector primario</t>
  </si>
  <si>
    <t>Ocotlán</t>
  </si>
  <si>
    <t>O9E4 Incrementar el financiamiento, la capacitación y asistencia técnica a los productores rurales</t>
  </si>
  <si>
    <t>Ojuelos de Jalisco</t>
  </si>
  <si>
    <t>O9E5 Incrementar la producción sustentable y comercialización de la madera y sus derivados</t>
  </si>
  <si>
    <t>Pihuamo</t>
  </si>
  <si>
    <t>O9E6 Mejorar la sanidad e inocuidad de los productos agropecuarios</t>
  </si>
  <si>
    <t>Poncitlán</t>
  </si>
  <si>
    <t>O10E1 Aumentar la atracción y captación de inversión en el sector</t>
  </si>
  <si>
    <t>Puerto Vallarta</t>
  </si>
  <si>
    <t>O10E2 Incrementar la promoción integral de destinos y rutas turísticas</t>
  </si>
  <si>
    <t>Villa Purificación</t>
  </si>
  <si>
    <t>O10E3 Innovar y diversificar la oferta turística por región y destino de forma sostenible</t>
  </si>
  <si>
    <t>Quitupan</t>
  </si>
  <si>
    <t>O10E4 Mejorar el entorno, la infraestructura y equipamiento en centros turísticos</t>
  </si>
  <si>
    <t>El Salto</t>
  </si>
  <si>
    <t>O10E5 Mejorar las capacidades turísticas locales y promover el emprendurismo en el sector</t>
  </si>
  <si>
    <t>San Cristóbal de la Barranca</t>
  </si>
  <si>
    <t>O11E1 Ampliar y modernizar la red de ferrocarriles</t>
  </si>
  <si>
    <t>San Diego de Alejandría</t>
  </si>
  <si>
    <t>O11E2 Incrementar la accesibilidad a las telecomunicaciones</t>
  </si>
  <si>
    <t>San Juan de los Lagos</t>
  </si>
  <si>
    <t>O11E3 Incrementar y modernizar la red de carreteras</t>
  </si>
  <si>
    <t>San Julián</t>
  </si>
  <si>
    <t>O11E4 Modernizar y ampliar la infraestructura aérea y la marítima</t>
  </si>
  <si>
    <t>San Marcos</t>
  </si>
  <si>
    <t>O11E5 Propiciar la ampliación de servicios logísticos estratégicos para el desarrollo social y económico</t>
  </si>
  <si>
    <t>San Martín de Bolaños</t>
  </si>
  <si>
    <t>O12E1 Ampliar las capacidades productivas de la población en condiciones de vulnerabilidad</t>
  </si>
  <si>
    <t>San Martín Hidalgo</t>
  </si>
  <si>
    <t>O12E2 Incrementar la disponibilidad y el acceso a una adecuada alimentación de la población en condiciones de pobreza</t>
  </si>
  <si>
    <t>San Miguel el Alto</t>
  </si>
  <si>
    <t>O12E3 Mejorar el pago de impuestos y servicios públicos acorde con el nivel de vida e ingresos de la población</t>
  </si>
  <si>
    <t>Gómez Farías</t>
  </si>
  <si>
    <t>O12E4 Mejorar la calidad y espacios en las viviendas de la población en situación de pobreza</t>
  </si>
  <si>
    <t>San Sebastián del Oeste</t>
  </si>
  <si>
    <t>O12E5 Promover la cohesión social desde los espacios de deliberación pública, fortaleciendo las organizaciones sociales y la participación comunitaria</t>
  </si>
  <si>
    <t>Santa María de los Ángeles</t>
  </si>
  <si>
    <t>O12E6 Reducir el rezago educativo</t>
  </si>
  <si>
    <t>Sayula</t>
  </si>
  <si>
    <t>O13E1 Ampliar las capacidades productivas de los grupos prioritarios</t>
  </si>
  <si>
    <t>Tala</t>
  </si>
  <si>
    <t>O13E2 Brindar atención y acompañamiento a la población migrante</t>
  </si>
  <si>
    <t>Talpa de Allende</t>
  </si>
  <si>
    <t>O13E3 Garantizar la accesibilidad y la inclusión de las personas con discapacidad; y reducir el riego de adquirirla</t>
  </si>
  <si>
    <t>Tamazula de Gordiano</t>
  </si>
  <si>
    <t>O13E4 Garantizar los derechos de los adultos mayores, incrementar su autonomía y promover el envejecimiento activo</t>
  </si>
  <si>
    <t>Tapalpa</t>
  </si>
  <si>
    <t>O13E5 Garantizar y restituir los derechos de las niñas, niños y adolescentes</t>
  </si>
  <si>
    <t>Tecalitlán</t>
  </si>
  <si>
    <t>O13E6 Incrementar el ingreso, permanencia y conclusión de la formación educativa de estudiantes indígenas</t>
  </si>
  <si>
    <t>Tecolotlán</t>
  </si>
  <si>
    <t>O13E7 Mejorar la dotación de servicios públicos en las localidades con población indígena</t>
  </si>
  <si>
    <t>Techaluta de Montenegro</t>
  </si>
  <si>
    <t>O13E8 Reducir la violencia intrafamiliar y comunitaria</t>
  </si>
  <si>
    <t>Tenamaxtlán</t>
  </si>
  <si>
    <t>O13E9 Reducir los principales riesgos sociales y de salud a los que está expuesta la población joven (alcoholismo y drogadicción, embarazos adolescente, abandono escolar)</t>
  </si>
  <si>
    <t>Teocaltiche</t>
  </si>
  <si>
    <t>O14E1 Impulsar la integración y universalidad de los servicios de salud</t>
  </si>
  <si>
    <t>Teocuitatlán de Corona</t>
  </si>
  <si>
    <t>O14E2 Incrementar el acceso efectivo a los servicios de salud, en especial la población en condiciones de vulnerabilidad y pobreza</t>
  </si>
  <si>
    <t>Tepatitlán de Morelos</t>
  </si>
  <si>
    <t>O14E3 Mejorar la calidad en la prestación de los servicios de salud</t>
  </si>
  <si>
    <t>Tequila</t>
  </si>
  <si>
    <t>O14E4 Reducir el sobrepeso y la obesidad de la población</t>
  </si>
  <si>
    <t>Teuchitlán</t>
  </si>
  <si>
    <t>O14E5 Reducir y controlar los factores de riesgo para la salud con enfoque preventivo a la comunidad</t>
  </si>
  <si>
    <t>Tizapán el Alto</t>
  </si>
  <si>
    <t>O15E1 Facilitar el acceso al financiamiento para adquirir una vivienda propia a la población más vulnerable</t>
  </si>
  <si>
    <t>Tlajomulco de Zúñiga</t>
  </si>
  <si>
    <t>O15E2 Garantizar la aplicación de los instrumentos de planeación urbana en la construcción de fraccionamientos y para evitar asentamiento irregulares</t>
  </si>
  <si>
    <t>Tlaquepaque</t>
  </si>
  <si>
    <t>O15E3 Garantizar reservas territoriales suficientes para la construcción de viviendas</t>
  </si>
  <si>
    <t>Tolimán</t>
  </si>
  <si>
    <t>O15E4 Incrementar la efectividad de los programas sociales dirigidos a la adquisición, autoconstrucción y mejora de la vivienda</t>
  </si>
  <si>
    <t>Tomatlán</t>
  </si>
  <si>
    <t>O15E5 Mejorar el entorno y servicios en las viviendas en zonas urbanas y rurales marginadas</t>
  </si>
  <si>
    <t>Tonalá</t>
  </si>
  <si>
    <t>O15E6 Mejorar los procesos de certificación de la propiedad de la vivienda en asentamientos irregulares</t>
  </si>
  <si>
    <t>Tonaya</t>
  </si>
  <si>
    <t>O16E1 Ampliar la oferta, la calidad y el acceso para realizar estudios de posgrado y de educación continua</t>
  </si>
  <si>
    <t>Tonila</t>
  </si>
  <si>
    <t>O16E2 Ampliar las oportunidades educativas, en especial la población en condiciones de vulnerabilidad y pobreza</t>
  </si>
  <si>
    <t>Totatiche</t>
  </si>
  <si>
    <t>O16E3 Ampliar y mejorar la enseñanza de la ciencia y la tecnología en la educación básica</t>
  </si>
  <si>
    <t>Tototlán</t>
  </si>
  <si>
    <t>O16E4 Diversificar la oferta de programas de educación superior y sus modalidades</t>
  </si>
  <si>
    <t>Tuxcacuesco</t>
  </si>
  <si>
    <t>O16E5 Incrementar en la educación superior la movilidad de estudiantes y académicos a nivel estatal, nacional e internacional</t>
  </si>
  <si>
    <t>Tuxcueca</t>
  </si>
  <si>
    <t>O16E6 Incrementar espacios educativos comunes que permitan la conjunción de esfuerzos de instituciones para mejorar la calidad y consolidar el clúster de la educación superior en el estado</t>
  </si>
  <si>
    <t>Tuxpan</t>
  </si>
  <si>
    <t>O16E7 Incrementar la cobertura de la educación media superior y superior</t>
  </si>
  <si>
    <t>Unión de San Antonio</t>
  </si>
  <si>
    <t>O16E8 Mejorar el aprendizaje de un segundo idioma por parte de los estudiantes en todos los niveles educativos, particularmente el básico</t>
  </si>
  <si>
    <t>Unión de Tula</t>
  </si>
  <si>
    <t>O16E9 Mejorar la capacitación y actualización de docente y directivos del sistema educativo</t>
  </si>
  <si>
    <t>Valle de Guadalupe</t>
  </si>
  <si>
    <t>O16E10 Reducir el rezago educativo</t>
  </si>
  <si>
    <t>Valle de Juárez</t>
  </si>
  <si>
    <t>O16E11 Reducir la violencia en los planteles educativos</t>
  </si>
  <si>
    <t>San Gabriel</t>
  </si>
  <si>
    <t>O17E1 Ampliar y mejorar los instrumentos de transferencia y difusión tecnológica</t>
  </si>
  <si>
    <t>Villa Corona</t>
  </si>
  <si>
    <t>O17E2 Aumentar las fuentes de financiamiento para actividades de ciencia y tecnología</t>
  </si>
  <si>
    <t>Villa Guerrero</t>
  </si>
  <si>
    <t>O17E3 Aumentar las instituciones y empresas que realizan actividades de investigación y desarrollo tecnológico</t>
  </si>
  <si>
    <t>Villa Hidalgo</t>
  </si>
  <si>
    <t>O17E4 Incrementar el desarrollo de proyectos científicos tecnológicos entre los sectores académicos y las empresas</t>
  </si>
  <si>
    <t>Cañadas de Obregón</t>
  </si>
  <si>
    <t>O17E5 Incrementar la I+D en las empresas que exportan productos de alta tecnología</t>
  </si>
  <si>
    <t>Yahualica de González Gallo</t>
  </si>
  <si>
    <t>O17E6 Incrementar la investigación y el desarrollo tecnológico en las instituciones educativas</t>
  </si>
  <si>
    <t>Zacoalco de Torres</t>
  </si>
  <si>
    <t>O17E7 Mejorar y ampliar la formación de recursos humanos calificados en el campo de la investigación y desarrollo</t>
  </si>
  <si>
    <t>Zapopan</t>
  </si>
  <si>
    <t>O18E1 Diversificar y ampliar las alternativas de recreación cultural en regiones y municipios</t>
  </si>
  <si>
    <t>Zapotiltic</t>
  </si>
  <si>
    <t>O18E2 Garantizar la disponibilidad, seguridad y conservación de los espacios y sitios culturales</t>
  </si>
  <si>
    <t>Zapotitlán de Vadillo</t>
  </si>
  <si>
    <t>O18E3 Incrementar la disponibilidad de recursos humanos en el ámbito artístico</t>
  </si>
  <si>
    <t>Zapotlán del Rey</t>
  </si>
  <si>
    <t>O18E4 Incrementar las capacidades creativas y de producción artística de la población</t>
  </si>
  <si>
    <t>Zapotlanejo</t>
  </si>
  <si>
    <t>O18E5 Mejorar las condiciones materiales, humanas e institucionales vinculadas a la cultura</t>
  </si>
  <si>
    <t>San Ignacio Cerro Gordo</t>
  </si>
  <si>
    <t>O19E1 Acrecentar la capacitación y formación de instructores y entrenadores en actividades físicas y deportivas</t>
  </si>
  <si>
    <t>O19E2 Incrementar la práctica de actividades físicas y deportivas en todos los niveles educativos, y la población en general</t>
  </si>
  <si>
    <t>O19E3 Incrementar y mejorar los espacios para la práctica de actividades físicas y deportivas</t>
  </si>
  <si>
    <t>O19E4 Mejorar y ampliar el sistema estatal del deporte de alto rendimiento</t>
  </si>
  <si>
    <t>O19E5 Promover la práctica del deporte competitivo en el ámbito local, regional y estatal</t>
  </si>
  <si>
    <t>O20E1 Fortalecer las capacidades y equipamiento de los cuerpos de seguridad pública</t>
  </si>
  <si>
    <t>O20E2 Garantizar la honestidad, confianza y el profesionalismo del personal que labora en las instituciones de seguridad pública y privada a través de un sistema adecuado de evaluación</t>
  </si>
  <si>
    <t>O20E3 Incrementar el acceso de la población a las actividades culturales, deportivas y recreativas</t>
  </si>
  <si>
    <t>O20E4 Incrementar el nivel de denuncia ciudadana y su correcta atención</t>
  </si>
  <si>
    <t>O20E5 Incrementar la participación ciudadana en la prevención del delito</t>
  </si>
  <si>
    <t>O20E6 Intensificar y mejorar la comunicación en materia de prevención del delito y combate a la inseguridad</t>
  </si>
  <si>
    <t>O21E1 Concluir y consolidar el nuevo sistema penal acusatorio</t>
  </si>
  <si>
    <t>O21E2 Disminuir la incidencia de los actos de corrupción</t>
  </si>
  <si>
    <t>O21E3 Facilitar el acceso de la justicia a nivel local y regional</t>
  </si>
  <si>
    <t>O21E4 Incrementar el uso de métodos alternativos de solución de conflictos</t>
  </si>
  <si>
    <t>O21E5 Mejorar el sistema penal con el propósito de reducir la sobrepoblación penitenciaria</t>
  </si>
  <si>
    <t>O21E6 Mejorar la capacitación y formación de los recursos humanos del poder judicial</t>
  </si>
  <si>
    <t>O21E7 Proporcionar asistencia y representación eficaz a las víctimas con perspectiva de derechos humanos</t>
  </si>
  <si>
    <t>O22E1 Aumentar la probabilidad de captura y condena por delitos cometidos</t>
  </si>
  <si>
    <t>O22E2 Disminuir la incidencia de los actos de corrupción</t>
  </si>
  <si>
    <t>O22E3 Investigar y perseguir el delito con mayor eficacia</t>
  </si>
  <si>
    <t>O22E4 Mejorar la calidad de los servicios que prestan los ministerios públicos</t>
  </si>
  <si>
    <t>O22E5 Mejorar la capacitación y formación de los recursos humanos para la procuración de justicia</t>
  </si>
  <si>
    <t>O22E6 Mejorar la percepción ciudadana sobre el quehacer del sistema de procuración de justicia</t>
  </si>
  <si>
    <t>O23E1 Disminuir la incidencia de las violaciones a los Derechos Humanos</t>
  </si>
  <si>
    <t>O23E2 Mejorar la atención a las víctimas de violaciones a los derechos humanos</t>
  </si>
  <si>
    <t>O23E3 Reducir la violencia y discriminación, particularmente aquella ejercida en contra de grupos en situación de vulnerabilidad</t>
  </si>
  <si>
    <t>O24E1 Contribuir al desarrollo democrático social y político</t>
  </si>
  <si>
    <t>O24E2 Incrementar la participación ciudadana en asuntos públicos y en organizaciones civiles y comunitarias</t>
  </si>
  <si>
    <t>O24E3 Mejorar la coordinación de los tres órdenes y niveles de gobierno</t>
  </si>
  <si>
    <t>O24E4 Prevenir y gestionar conflictos sociales a través del diálogo constructivo</t>
  </si>
  <si>
    <t>O25E1 Disminuir la incidencia de los actos de corrupción</t>
  </si>
  <si>
    <t>O25E2 Impulsar un gobierno abierto, promotor de la transparencia, la rendición de cuentas, la participación ciudadana y del uso de las tecnologías de información y comunicación</t>
  </si>
  <si>
    <t>O25E3 Incrementar la disponibilidad de recursos financieros y mejorar su uso y asignación</t>
  </si>
  <si>
    <t>O25E4 Mejorar la calidad y disponibilidad de información para la toma de decisiones de la sociedad y el gobierno</t>
  </si>
  <si>
    <t>O25E5 Mejorar la calidad y la prestación de servicios públicos</t>
  </si>
  <si>
    <t>O25E6 Mejorar la capacitación y profesionalización de los funcionarios y servidores públicos</t>
  </si>
  <si>
    <t>O25E7 Mejorar la planeación, programación, el seguimiento y la evaluación para una gestión pública eficiente orientada a resultados</t>
  </si>
  <si>
    <t>O26E1 Asegurar el acceso igualitario a la justicia</t>
  </si>
  <si>
    <t>O26E2 Garantizar el acceso universal a la salud reproductiva y sexual</t>
  </si>
  <si>
    <t>O26E3 Incrementar el acceso a la educación de niñas y mujeres</t>
  </si>
  <si>
    <t>O26E4 Incrementar la participación de las mujeres en cargos públicos y en puestos de elección popular</t>
  </si>
  <si>
    <t>O26E5 Incrementar las oportunidades laborales dignas para las mujeres, en particular las mujeres jefas de familia</t>
  </si>
  <si>
    <t>O26E6 Reducir la violencia contra las mujeres</t>
  </si>
  <si>
    <t>O27E1 Crear espacios físicos y virtuales, y otros mecanismos de diálogo y reflexión para generar soluciones innovadoras a problemas públicos y sociales</t>
  </si>
  <si>
    <t>O27E2 Desarrollar alianzas y redes entre empresas, gobierno, grupos sociales y universidades para impulsar la innovación, el emprendurismo y la creatividad que genere la creación de valor público y económico</t>
  </si>
  <si>
    <t>O27E3 Incrementar las actividades de investigación y desarrollo, principalmente en el sector agropecuario, la industria alimentaria, la industria creativa y la biotecnológica</t>
  </si>
  <si>
    <t>O27E4 Promover la innovación en el sector gubernamental en todos los órdenes y niveles de gobierno</t>
  </si>
  <si>
    <t>Nombre del indicador</t>
  </si>
  <si>
    <t>Definición del indicador</t>
  </si>
  <si>
    <t>Dimensión del indicador</t>
  </si>
  <si>
    <t>Tipo de indicador</t>
  </si>
  <si>
    <t>Método de Cálculo del indicador</t>
  </si>
  <si>
    <t>Frecuencia de Medición del indicador</t>
  </si>
  <si>
    <t>Unidad de Medida del indicador</t>
  </si>
  <si>
    <t>Metas del indicador</t>
  </si>
  <si>
    <t>Medios de Verificación del indicador</t>
  </si>
  <si>
    <t>Supuestos del indicador</t>
  </si>
  <si>
    <t>Actividad 1.1</t>
  </si>
  <si>
    <t>Actividad 1.2</t>
  </si>
  <si>
    <t>Resumen Narrativo</t>
  </si>
  <si>
    <t>Gobierno</t>
  </si>
  <si>
    <t>Otros</t>
  </si>
  <si>
    <t>Legislación</t>
  </si>
  <si>
    <t>Coordinación_Política_de_Gobierno</t>
  </si>
  <si>
    <t>Desarrollo_Económico</t>
  </si>
  <si>
    <t>Valor programado 2 (Denominador)</t>
  </si>
  <si>
    <t>Valor programado 1 (Numerador)</t>
  </si>
  <si>
    <t xml:space="preserve">  MATRIZ DE INDICADORES PARA RESULTADOS POR PROGRAMA </t>
  </si>
  <si>
    <t>Unidad Responsable/OPD</t>
  </si>
  <si>
    <t>P R E S U P U E S T O</t>
  </si>
  <si>
    <t>Número de programas con MIR (programas que fueron capturados en la pestaña MIR)</t>
  </si>
  <si>
    <t>Número de programas sin matriz (programas que fueron capturados en la pestaña SinMatriz)</t>
  </si>
  <si>
    <t>Municipio:</t>
  </si>
  <si>
    <t>Información para la evaluación del desempeño</t>
  </si>
  <si>
    <r>
      <t xml:space="preserve">Registre por favor los programas que fueron capturados en la pestaña </t>
    </r>
    <r>
      <rPr>
        <b/>
        <sz val="16"/>
        <color theme="1"/>
        <rFont val="Californian FB"/>
        <family val="1"/>
      </rPr>
      <t>SinMatriz</t>
    </r>
  </si>
  <si>
    <t>TOTAL</t>
  </si>
  <si>
    <t>Avance 1er Semestre del Valor programado 2 (Denominador)</t>
  </si>
  <si>
    <t>Avance 1er Semestre del Valor programado 1 (Numerador)</t>
  </si>
  <si>
    <t>Avance Anual del Valor programado 1 (Numerador)</t>
  </si>
  <si>
    <t>Avance Anual del Valor programado 2 (Denominador)</t>
  </si>
  <si>
    <t>Avance 1er Semestre del Capítulo 1000</t>
  </si>
  <si>
    <t>Avance 1er Semestre del Capítulo 2000</t>
  </si>
  <si>
    <t>Avance 1er Semestre del Capítulo 3000</t>
  </si>
  <si>
    <t>Avance 1er Semestre del Capítulo 4000</t>
  </si>
  <si>
    <t>Avance 1er Semestre del Capítulo 5000</t>
  </si>
  <si>
    <t>Avance 1er Semestre del Capítulo 6000</t>
  </si>
  <si>
    <t>Avance 1er Semestre del Capítulo 7000</t>
  </si>
  <si>
    <t>Avance 1er Semestre del Capítulo 8000</t>
  </si>
  <si>
    <t>Avance 1er Semestre del Capítulo 9000</t>
  </si>
  <si>
    <t>Avance Anual del Capítulo 1000</t>
  </si>
  <si>
    <t>Avance Anual del Capítulo 2000</t>
  </si>
  <si>
    <t>Avance Anual del Capítulo 3000</t>
  </si>
  <si>
    <t>Avance Anual del Capítulo 4000</t>
  </si>
  <si>
    <t>Avance Anual del Capítulo 5000</t>
  </si>
  <si>
    <t>Avance Anual del Capítulo 6000</t>
  </si>
  <si>
    <t>Avance Anual del Capítulo 7000</t>
  </si>
  <si>
    <t>Avance Anual del Capítulo 8000</t>
  </si>
  <si>
    <t>Avance Anual del Capítulo 9000</t>
  </si>
  <si>
    <t>Componente 2</t>
  </si>
  <si>
    <t>Actividad 2.1</t>
  </si>
  <si>
    <t>Primer semestre</t>
  </si>
  <si>
    <t>Segundo semestre</t>
  </si>
  <si>
    <t>Estado de Derecho y Seguridad</t>
  </si>
  <si>
    <t>Fortalecer el estado de derecho, la seguridad pública y la proteccion civil mediante la modernizacion y eficacia de la administracion pública.</t>
  </si>
  <si>
    <t>Percepción de Seguridad Pública Incrementada</t>
  </si>
  <si>
    <t>Componente 3</t>
  </si>
  <si>
    <t>Componente 4</t>
  </si>
  <si>
    <t>Componente 5</t>
  </si>
  <si>
    <t>Componente 6</t>
  </si>
  <si>
    <t>Componente 7</t>
  </si>
  <si>
    <t>Componente 8</t>
  </si>
  <si>
    <t>Componente 9</t>
  </si>
  <si>
    <t>Componente 10</t>
  </si>
  <si>
    <t>Componente 11</t>
  </si>
  <si>
    <t xml:space="preserve">Señalética vial ampliada </t>
  </si>
  <si>
    <t>Componente 12</t>
  </si>
  <si>
    <t>Componente 13</t>
  </si>
  <si>
    <t>Componente 14</t>
  </si>
  <si>
    <t>Componente 15</t>
  </si>
  <si>
    <t>Componente 16</t>
  </si>
  <si>
    <t>Confianza en el juzgado municipal incrementada</t>
  </si>
  <si>
    <t>Confianza en la administración municipal incrementada</t>
  </si>
  <si>
    <t>Eficiencia municipal incrementada</t>
  </si>
  <si>
    <t>Gasto público eficientado</t>
  </si>
  <si>
    <t>Tasa de contribuyentes incumplidos disminuida</t>
  </si>
  <si>
    <t>Cumplimiento de servidores públicos incrementado</t>
  </si>
  <si>
    <t>Confianza en el cuerpo de seguridad pública incrementada</t>
  </si>
  <si>
    <t>Ordenamientos y lineamientos actualizados</t>
  </si>
  <si>
    <t>Registro civil eficientado</t>
  </si>
  <si>
    <t>Catastro eficientado</t>
  </si>
  <si>
    <t>Vehículos en operación incrementados</t>
  </si>
  <si>
    <t>Satisfacción gubernamental incrementada</t>
  </si>
  <si>
    <t>Transparencia municipal incrementada</t>
  </si>
  <si>
    <t>Actividad 1.3</t>
  </si>
  <si>
    <t>Actividad 1.4</t>
  </si>
  <si>
    <t>Actividad 1.5</t>
  </si>
  <si>
    <t>Actividad 1.6</t>
  </si>
  <si>
    <t>Trabajar con la ciudadanía en la prevención social</t>
  </si>
  <si>
    <t>Integrar, orientar y capacitar a los actuales y nuevos elementos de seguridad pública.</t>
  </si>
  <si>
    <t>Definir en el corto plazo y capacitar a los integrantes del grupo especializado en reacción para atender las localidades más vulnerables del municipio.</t>
  </si>
  <si>
    <t>Concientizar y capacitar a los choferes de las patrullas de seguridad publica en un mejor manejo del parque vehicular.</t>
  </si>
  <si>
    <t>Instalación de cámaras de video vigilancia así como una base de datos sobre los registros de denuncias.  Establecer una instancia en el municipio que dé seguimiento a los asuntos ante la fiscalía</t>
  </si>
  <si>
    <t>Conjuntamente con asuntos internos y oficialía mayor administrativa gestionar capacitaciones constantes y diversas sobre los derechos humanos.</t>
  </si>
  <si>
    <t>Evaluación y reporte mensual sobre el deterioro vial y señalética, así como de la aplicación del reglamento</t>
  </si>
  <si>
    <t>Certificación del personal en mediación y conciliaciones a través del juzgado municipal.</t>
  </si>
  <si>
    <t>Equipo interdisciplinario para mejorar el acercamiento a la población y reducir problemas sociales.</t>
  </si>
  <si>
    <t>Actividad 3.1</t>
  </si>
  <si>
    <t>Actividad 3.2</t>
  </si>
  <si>
    <t>Componente 17</t>
  </si>
  <si>
    <t>Actividad 4.1</t>
  </si>
  <si>
    <t>Actividad 4.2</t>
  </si>
  <si>
    <t>Actividad 4.3</t>
  </si>
  <si>
    <t>Actividad 4.4</t>
  </si>
  <si>
    <t>Actividad 4.5</t>
  </si>
  <si>
    <t>Programa de capacitación ciudadana sobre Protección Civil y mejorar la prevención.</t>
  </si>
  <si>
    <t>Instalación de dos unidades fijas de seguridad pública y protección civil que realicen evaluaciones trimestrales a los entes establecidos</t>
  </si>
  <si>
    <t xml:space="preserve">Actualizar el atlas de riesgo municipal y los mecanismos de vigilancia y prevención </t>
  </si>
  <si>
    <t>Seguimiento a la aplicación y funcionamiento de la legislación local por comisiones, así como el desahogo de los asuntos propios del Ayuntamiento.</t>
  </si>
  <si>
    <t>Actualizar y proponer los ordenamientos necesarios para las dependencias del Ayuntamiento que brindan servicios públicos.</t>
  </si>
  <si>
    <t>Presentar los dictámenes correspondientes para su análisis y en su caso solicitar su aprobación, y aplicación en el municipio.</t>
  </si>
  <si>
    <t>Seguimiento y resguardo de expedientes de asuntos encomendados y propios de las comisiones y su incorporación en las páginas de transparencia del municipio.</t>
  </si>
  <si>
    <t>Actividad 5.1</t>
  </si>
  <si>
    <t>Actividad 5.2</t>
  </si>
  <si>
    <t>Actividad 5.3</t>
  </si>
  <si>
    <t>Actividad 5.4</t>
  </si>
  <si>
    <t>Actividad 6.1</t>
  </si>
  <si>
    <t>Actividad 6.2</t>
  </si>
  <si>
    <t>Actividad 6.3</t>
  </si>
  <si>
    <t>Actividad 6.4</t>
  </si>
  <si>
    <t>Revisar y actualizar el reglamentos de sesiones en el que se incorpore la clasificación de los puntos de acuerdo así como el formato para su desahogo y publicación.</t>
  </si>
  <si>
    <t>Programa de actividades Cívicas obligatorias en el año, día de la bandera, 5 de mayo batalla de puebla, grito de independencia y desfile del 16 de septiembre</t>
  </si>
  <si>
    <t>Programa de revisión, actualización y propuesta para su aprobación de ley de ingresos y egresos antes del 15 de diciembre ante cabildo</t>
  </si>
  <si>
    <t>Programa de gestión de recursos ante el Estado como la Federación para el logro del programa de obra municipal.</t>
  </si>
  <si>
    <t>Modernizar y actualizar los sistemas de cobro, asi como de capacitación constante del personal de caja</t>
  </si>
  <si>
    <t>Programa de ampliación de horario de Servicio en los tres primeros meses del Ejercicio fiscal y tener red común con los demás departamentos.</t>
  </si>
  <si>
    <t xml:space="preserve">Aprovechar las herramientas del Catastro Municipal y los padrones actualizados por dirección para elaborar el programa de apremios por vertiente </t>
  </si>
  <si>
    <t>Establecer control individualizado por cada unidad de transporte para la gasolina, Cancelar todas la líneas telefónicas para funcionarios públicos, Se otorgaran los gastos para viáticos organizados y planeados bajo reglas estrictas con eventualidad solamente en caso necesario.</t>
  </si>
  <si>
    <t>Adquisición de equipos de cómputos modernos y adecuados a las necesidades de las direcciones y departamentos.</t>
  </si>
  <si>
    <t>Programa de revisión y cumplimiento de las atribuciones y obligaciones del personal de cada dirección,  conjuntamente con la dirección de Oficialía Mayor Administrativa.</t>
  </si>
  <si>
    <t>Actividad 7.1</t>
  </si>
  <si>
    <t>Actividad 7.2</t>
  </si>
  <si>
    <t>Actividad 7.3</t>
  </si>
  <si>
    <t>Actividad 7.4</t>
  </si>
  <si>
    <t>Actividad 7.5</t>
  </si>
  <si>
    <t>Actividad 7.6</t>
  </si>
  <si>
    <t>Programa de visitas y cumplimiento de las obligaciones ciudadanas con la hacienda municipal por tipo de permiso, licencia, concesión o servicios del ayuntamiento por padrón  y dirección.</t>
  </si>
  <si>
    <t>Actividad 8.1</t>
  </si>
  <si>
    <t>Diagnóstico de necesidades y programa anual de capacitación por dirección.</t>
  </si>
  <si>
    <t>Actualización del reglamento interno de trabajo para los empleados del ayuntamiento incorporando las adecuaciones a los reglamentos individuales de los servicios municipales</t>
  </si>
  <si>
    <t>Actividad 9.1</t>
  </si>
  <si>
    <t>Actividad 9.2</t>
  </si>
  <si>
    <t xml:space="preserve">Exámenes de detección de actos de Corrupción.            </t>
  </si>
  <si>
    <t>Exámenes de detección de Malas Prácticas.</t>
  </si>
  <si>
    <t>Actividad 10.1</t>
  </si>
  <si>
    <t>Actividad 10.2</t>
  </si>
  <si>
    <t>Actividad 10.3</t>
  </si>
  <si>
    <t>Programa de actualización de la normatividad local, encaminado a mejorar y regular la función administrativa; dando cumplimiento a las leyes estatales y federales</t>
  </si>
  <si>
    <t>Programa de revisión,  aplicación y capacitación sobre la reglamentación municipal que le aplica en la responsabilidad de cada dirección.</t>
  </si>
  <si>
    <t xml:space="preserve">Programa de evaluación y seguimiento al desempeño de las direcciones para el cumplimiento del presupuesto base resultados, asi como de la hacienda municipal. </t>
  </si>
  <si>
    <t>Actividad 11.1</t>
  </si>
  <si>
    <t>Actividad 11.2</t>
  </si>
  <si>
    <t>Actividad 11.3</t>
  </si>
  <si>
    <t>Programa para auditar la cuenta pública de hacienda municipal en tiempo y forma</t>
  </si>
  <si>
    <t>Programa de visitas de inspección a las diferentes dependencias del ayuntamiento</t>
  </si>
  <si>
    <t>Programa de seguimiento al manual de organización y obligaciones con el Estado.</t>
  </si>
  <si>
    <t>Actividad 12.1</t>
  </si>
  <si>
    <t>Actividad 12.2</t>
  </si>
  <si>
    <t>Actividad 12.3</t>
  </si>
  <si>
    <t>Informe digital mensual  a la Dirección General del Registro Civil del Estado y al Sistema Nacional de Registro.</t>
  </si>
  <si>
    <t>Programa de registro y seguimiento de solicitudes de actos para el apoyo de la población de inicio a la culminación del caso.</t>
  </si>
  <si>
    <t>Programa cuatrimestral de capacitación o actualización al personal</t>
  </si>
  <si>
    <t>Actividad 13.1</t>
  </si>
  <si>
    <t>Actividad 13.2</t>
  </si>
  <si>
    <t>Actividad 13.3</t>
  </si>
  <si>
    <t>Programa de digitalización de actas y capacitación del personal 4 empleados.</t>
  </si>
  <si>
    <t>Actividad 14.1</t>
  </si>
  <si>
    <t>Actividad 14.2</t>
  </si>
  <si>
    <t>Programa de revisión diaria a los vehículos en operación asignados a diferentes direcciones del ayuntamiento.</t>
  </si>
  <si>
    <t>Generar programa de mantenimiento preventivo con bitácora  de gastos por vehículo</t>
  </si>
  <si>
    <t>Elaborar una bitácora de seguimiento paralelo al consumo de gasolina y kilometraje por vehículo</t>
  </si>
  <si>
    <t>Actividad 15.1</t>
  </si>
  <si>
    <t>Actividad 15.2</t>
  </si>
  <si>
    <t>Actividad 15.3</t>
  </si>
  <si>
    <t>Coordinar, supervisar y evaluar a las direcciones y dependencias del Ayuntamiento, para garantizar el adecuado servicio a la ciudadanía</t>
  </si>
  <si>
    <t>Colaborar en las acciones y funciones relativas al aspecto legal y jurídico del municipio.</t>
  </si>
  <si>
    <t>Actividad 16.1</t>
  </si>
  <si>
    <t>Actividad 16.2</t>
  </si>
  <si>
    <t>Programa de actualización, seguimiento y verificación de información pública disponible en los formatos de PNT. Y en la LTAIPJ en los art. 8 y 15</t>
  </si>
  <si>
    <t>Revisar la plataforma INFOMEX y el correo municipal de transparencia para atender solicitudes que recibe el ayuntamiento, darles respuesta y con ello mantener actualizado el portal del SIRES.</t>
  </si>
  <si>
    <t>Programa de capacitación en materia de transparencia, formatos y reportes de actividades.</t>
  </si>
  <si>
    <t>Actividad 17.1</t>
  </si>
  <si>
    <t>Actividad 17.2</t>
  </si>
  <si>
    <t>Actividad 17.3</t>
  </si>
  <si>
    <t>Mide el progreso de un municipio en cuatro dimensiones del desarrollo: social, económica, ambiental e institucional</t>
  </si>
  <si>
    <t>INDICE de Desarrollo Municipal (IDM)</t>
  </si>
  <si>
    <t>TASA de ampliación de la señaletica vial (TAS)</t>
  </si>
  <si>
    <t>INDICE de confianza en el Juzgado Municipal (V1-CJM)</t>
  </si>
  <si>
    <t>ÍNDICE de confianza en la administración municipal. (V2-CAM )</t>
  </si>
  <si>
    <t>INDICE de eficiencia municipal. (V3-EM )</t>
  </si>
  <si>
    <t>ÍNDICE de eficiencia del gasto público. (V4-EGM)</t>
  </si>
  <si>
    <t>TASA de contribuyetes incumplidos. (T1-CI )</t>
  </si>
  <si>
    <t>INDICE de confianza en el cuerpo de seguridad pública. (ICCSP)</t>
  </si>
  <si>
    <t>ÍNDICE de eficiencia en Registro Civil. (V5-ERC)</t>
  </si>
  <si>
    <t>ÍNDICE de eficiencia en Catastro. (V6-EC)</t>
  </si>
  <si>
    <t>INDICE de satisfacción Gubernamental. (V7-SG)</t>
  </si>
  <si>
    <t>PORCENTAJE de elementos integrados y capacitados a Cuerpo de Seguridad Pública. (P2-EICCSP)</t>
  </si>
  <si>
    <t>PORCENTAJE de elementos evaluados y capacitados en cuerpo de reacción. (P3-EECCR)</t>
  </si>
  <si>
    <t>PORCENTAJE de elementos capacitados como choferes de patrulla y manejo de equipo. (P4-ECCPME)</t>
  </si>
  <si>
    <t>PORCENTAJE de empledos municipales que se capacitan en derechos humanos. (P5-EMCDH)</t>
  </si>
  <si>
    <t>PORCENTAJE de vialidades y señaletica con deterioro. (P6-VSD)</t>
  </si>
  <si>
    <t>PORCENTAJE de ciudadanos capacitados en Proteccion Civil. (P8-CCPC)</t>
  </si>
  <si>
    <t>PORCENTAJE de dependencias municipales con ordenamiento. (P13-DMO)</t>
  </si>
  <si>
    <t>PORCENTAJE de instalacion y operación de comisiones. (P14-IOC)</t>
  </si>
  <si>
    <t>PORCENTAJE  desarrollo y aplicación del reglamento de sesiones de cabildo. (P16-DARSC)</t>
  </si>
  <si>
    <t>PORCENTAJE  de reglamentacion y participación en eventos civicos y especiales. (P17-RPECE)</t>
  </si>
  <si>
    <t>PORCENTAJE de aplicación de normatividad para elaborar Ley de ingresos y egresos. (P18-ANELIE)</t>
  </si>
  <si>
    <t>PORCENTAJE de aplicación de proceso de gestion de recursos federales y estatales. (P19-APGRFE)</t>
  </si>
  <si>
    <t>PORCENTAJE de sistemas de cobro actualizado y personal capacitado. (P20-SCAPC)</t>
  </si>
  <si>
    <t>PORCENTAJE de ampliación de horario de servicio en el año y de departamentos en red. (P21-AHSADR)</t>
  </si>
  <si>
    <t>PORCENTAJE de morosidad de contribuyentes en programa de apremios con las herramientas de catastro y padrones. (P22-MCPACP)</t>
  </si>
  <si>
    <t>PORCENTAJE de reducción del gasto en gasolina, telefonía y viáticos. (P23-RGGTV)</t>
  </si>
  <si>
    <t>PORCENTAJE de modernización del equipamiento de computo. (P24-MEC)</t>
  </si>
  <si>
    <t>PORCENTAJE de cumplimiento de atribuciones y obligaciones en normatividad aplicable. (P25-CAONA)</t>
  </si>
  <si>
    <t>PORCENTAJE de actualización del reglamento interno por dirección. (P28-ARID)</t>
  </si>
  <si>
    <t>PORCENTAJE de examenes para prevenir malas prácticas. (P30-EPMP)</t>
  </si>
  <si>
    <t>PORCENTAJE de cumplimieto del programa de capacitacion sobre derechos humanos. (P31-CPCDH)</t>
  </si>
  <si>
    <t>PORCENTAJE de actualización de la normatividad local a la federal y estatal. (P32-PANLFE)</t>
  </si>
  <si>
    <t>PORCENTAJE de revision y capacitacion sobre aplicación de reglamentos municipales. (P33-RCARM)</t>
  </si>
  <si>
    <t>PORCENTAJE de cumplimiento del programa de visitas e inspección. (P36-CPVI)</t>
  </si>
  <si>
    <t>PORCENTAJE de cumplimiento al manual de organización y obligaciones con el estado. (P37-CMOOE)</t>
  </si>
  <si>
    <t>PORCENTAJE de cumplimiento de informes a DGRCE. (P38-CIRCE)</t>
  </si>
  <si>
    <t>PORCENTAJE de conclusion de solicitudes de apoyo. (P39-CSA)</t>
  </si>
  <si>
    <t>PORCENTAJE de cumplimiento del programa de capacitación y actualización. (P40-CPCA)</t>
  </si>
  <si>
    <t>PORCENTAJE de digitalización y programa de capacitación. (P41-DPC)</t>
  </si>
  <si>
    <t>PORCENTAJE de servicios mejorados en atención y capacitación. (P42-SMAC)</t>
  </si>
  <si>
    <t>PORCENTAJE de vehiculos en operación revisados. (P43-VOR)</t>
  </si>
  <si>
    <t>PORCENTAJE de colaboraciones legales y juridicas. (P47-CLJ)</t>
  </si>
  <si>
    <t>Porcentaje</t>
  </si>
  <si>
    <t>Tasa</t>
  </si>
  <si>
    <t>Índice</t>
  </si>
  <si>
    <t xml:space="preserve"> Portal Web del Municipio página de transparencia</t>
  </si>
  <si>
    <t>PORCENTAJE de cumplimiento de obligaciones hacendarias por la ciudadania. (P26-COHC)</t>
  </si>
  <si>
    <t>Se dispone de personal y recursos</t>
  </si>
  <si>
    <t xml:space="preserve">Se dispone de personal y recursos </t>
  </si>
  <si>
    <t xml:space="preserve">Mide el cambio de percepción por la ciudadania en la seguridad personal y de sus cosas </t>
  </si>
  <si>
    <t>Mide el porcentaje de elementos del cuerpo de seguridad pública que transitaron por un proceso de integración, orientación y capacitacion y entonces salieron a atender a la ciudadania</t>
  </si>
  <si>
    <t>Mide los beneficios de capacitar en el manejo de patrullas a los choferes en meyor tiempo en funcionamiento cada unidad</t>
  </si>
  <si>
    <t>Mide la vinculación de delitos denucnciados y registrados en medios electronicos y el tiempo de solucion por la fiscalia</t>
  </si>
  <si>
    <t>Mide la participación y sencibilización de los empleados municipales al cuidado y respeto de los derechos humanos</t>
  </si>
  <si>
    <t>Mide la relación de señalamiento vial en buen estado</t>
  </si>
  <si>
    <t>Mide el nivel de confianza de la ciudadania en el trabajo de la Oficina del Juez Municipal</t>
  </si>
  <si>
    <t>Mide el buen desempeño del personal especializado en mediacion y conciliación</t>
  </si>
  <si>
    <t>Mide la reduccion en la relación de siniestros materiales y personales en eventos geologicos-administrativos-hidrológicos-sanitarios-quimicos-organizativos</t>
  </si>
  <si>
    <t>Mide la reducción de riesgos en entes establecidos, moviles y transeuntes por inspeccion preventiva</t>
  </si>
  <si>
    <t>Mide el porcentaje de comisiones instaladas y en fucnionamiento para revisar los temas desahogados en Ayuntamiento</t>
  </si>
  <si>
    <t>Mide los niveles de eficacia del titular de la administracion para desahogar los temas municipales y ciudadanos</t>
  </si>
  <si>
    <t>Mide el porcentaje de sesiones realizadas con apego al reglamento municipal de sesiones</t>
  </si>
  <si>
    <t>Mide el porcentaje de eficacia para desarrollar y aplicar el reglamento y programa de actividades civicas</t>
  </si>
  <si>
    <t>Mide el porcentaje de aplicación de la normatividad estatal y federal para elaborar la ley de ingresos y egresos</t>
  </si>
  <si>
    <t>Mide el porcentaje de incremento de recursos gestionados ante el estado y la federación</t>
  </si>
  <si>
    <t>Mide el porcentaje de modernizacion de las computadoras, sistemas operativos y paqueteria especializada</t>
  </si>
  <si>
    <t>Mide el porcentaje de horas adicionales que se ofrecio el servicio y se mantuvo en red</t>
  </si>
  <si>
    <t>Mide el porcentaje de reduccion de contibuyentes morosos incluidos en los programas de apremio</t>
  </si>
  <si>
    <t>Mide el porcentaje de reduccion de gasto por los conceptos señalados</t>
  </si>
  <si>
    <t>Mide el porcentaje de direcciones de la administracion municipal que fueron sujetas de renovacion de sus equipos de computo</t>
  </si>
  <si>
    <t>Mide el porcentaje de actividades individuales de cada direccion apegadas al manual de organización</t>
  </si>
  <si>
    <t>Mide la reduccion de la relacion de contribuyentes incumplidos</t>
  </si>
  <si>
    <t>Mide el porcentaje de licencias vigentes y al corriente en su contribución</t>
  </si>
  <si>
    <t>Mide la relacion de cumplimiento de las obligaciones y atribuciones de cada direccion de acuerdo al manual de organización y su reglamento</t>
  </si>
  <si>
    <t>Mide el porcentaje de actualizacion del reglamento interno cruzado con los reglamentos por direccion y vinculados al manual de organización</t>
  </si>
  <si>
    <t>Mide el nivel de confianza de la ciudadania en el actuar de los cuerpos de seguridad y sus integrantes</t>
  </si>
  <si>
    <t>Mide el porcentaje de examenes realizados para detectar malas prácticas por los integrantes del cuerpo de seguridad</t>
  </si>
  <si>
    <t>Mide el porcentaje de participacion y cumplimiento del programa anual de capacitacion en respeto a derechos humanos por los integrantes de seguridad pública</t>
  </si>
  <si>
    <t>Mide el porcentaje de apego de las actualizaciones de la normatividad local a las disposiciones federales y estatales</t>
  </si>
  <si>
    <t>Mide el porcentaje de entendimiento y aplicación correcta de la normatividad local en cada direccion municipal</t>
  </si>
  <si>
    <t>Mide el porcentaje de cumplimiento de actualizacion de datos, indicadores y metas para cumplir con el PbR/SED</t>
  </si>
  <si>
    <t>Mide la relación de recursos programados y ejercidos evitando la reasignación de recursos de una actividad a otra</t>
  </si>
  <si>
    <t>Mide el porcentaje de cumplimiento del programa de visitas para verificar el cumplimiento de sus actividades</t>
  </si>
  <si>
    <t>Mide el porcentaje de cumplimiento del manual de organización y que este apegado a la normatividad estatal</t>
  </si>
  <si>
    <t>Mide el nivel de cumplimiento y satisfacción de la ciudadania</t>
  </si>
  <si>
    <t xml:space="preserve">Mide el porcentaje de cumplimiento de los informes mensuales </t>
  </si>
  <si>
    <t xml:space="preserve">Mide el porcentaje de conclusion de las solicitudes de apoyo de la ciudadania </t>
  </si>
  <si>
    <t>Mide el porcentaje de cumplimiento y registro de asistentes al programa de capacitación</t>
  </si>
  <si>
    <t>Atención y mejora continua en los servicios al ciudadano, manteniendo la capacitación a 7 empleados del catastro.</t>
  </si>
  <si>
    <t>Mide el porcentaje de vehiculos revisados y en operación por semana</t>
  </si>
  <si>
    <t>Mide el nivel de satisfaccion de la ciudadania por la atencion recibida</t>
  </si>
  <si>
    <t>Mide el porcentaje de cumplimiento de las instrucciones de coordinación,  supervision y evaluación</t>
  </si>
  <si>
    <t>Mide el porcentaje de colaboraciones para resolver temas legales y juridicos</t>
  </si>
  <si>
    <t>Mide el porcentaje de cumplimiento de las obligaciones de publicar información en la PNT y LTAIPEJM</t>
  </si>
  <si>
    <t>IIDMt = [(IIEDSmt + IIDSmt + IIDEmt + IAGTmt) /4]</t>
  </si>
  <si>
    <t>Desarrollo Social</t>
  </si>
  <si>
    <t>Dirección de desarrollo social municipal</t>
  </si>
  <si>
    <t>Desarrollo Económico</t>
  </si>
  <si>
    <t>Gestión del Territorio</t>
  </si>
  <si>
    <t>Continuar mejorando las condiciones y la calidad de vida de los habitantes de Ixtlahuacán de los Membrillos</t>
  </si>
  <si>
    <t>Cobertura de Agua Potable y Alcantarillado Ampliada</t>
  </si>
  <si>
    <t>Cobertura de Alumbrado Público Ampliada</t>
  </si>
  <si>
    <t>Cobertura de Áreas Verdes y Espacios Públicos Ampliada</t>
  </si>
  <si>
    <t>Cobertura de Servicio de Limpia y Aseo Público Ampliada</t>
  </si>
  <si>
    <t>Familias en Pobreza Disminuidas</t>
  </si>
  <si>
    <t>Maltrato y Desigualdad de Género Disminuidos</t>
  </si>
  <si>
    <t>Actividad Física y Deportiva Incrementada</t>
  </si>
  <si>
    <t>Cobertura Educativa Ampliada</t>
  </si>
  <si>
    <t>Participación en Actividades Culturales y Recreativas Incrementada</t>
  </si>
  <si>
    <t>Tasa de Urbanización Incrementada</t>
  </si>
  <si>
    <t>Satisfacción en Servicios de Cementerios Incrementada</t>
  </si>
  <si>
    <t>Atención en el Dif Incrementada</t>
  </si>
  <si>
    <t>Atención Ciudadana Incrementada</t>
  </si>
  <si>
    <t>Participación Ciudadana Incrementada</t>
  </si>
  <si>
    <t>Calidad en Servicios de Salud Incrementada</t>
  </si>
  <si>
    <t>Atención en Agencias Incrementada</t>
  </si>
  <si>
    <t>Atención en Delegaciones Incrementada</t>
  </si>
  <si>
    <t>Componente 18</t>
  </si>
  <si>
    <t>Cobertura en Comunicación Social Incrementada</t>
  </si>
  <si>
    <t>TASA de cobertura de áreas verdes y espacios públicos (T3-CAVyEP)</t>
  </si>
  <si>
    <t>Tasa de Cobertura Educativa (T8-CE)</t>
  </si>
  <si>
    <t>TASA de urbanización (T10-U)</t>
  </si>
  <si>
    <t>INDICE de satisfacción en el servicios de cementerios (V1-SSC)</t>
  </si>
  <si>
    <t>TASA de atención ciudadana (T12-AC)</t>
  </si>
  <si>
    <t>TASA de participación ciudadana (T13-PC)</t>
  </si>
  <si>
    <t>INDICE de atención y calidad en los servicios de salud (T14-ASS) (T14-ASS)</t>
  </si>
  <si>
    <t>TASA de atención en Agencias (T15-AA)</t>
  </si>
  <si>
    <t>TASA de atención en Delegaciones (T16-AD)</t>
  </si>
  <si>
    <t>TASA de cobertura en materia de comunicación social (T17-CMCS)</t>
  </si>
  <si>
    <t>Actividad 1.7</t>
  </si>
  <si>
    <t>Actividad 1.8</t>
  </si>
  <si>
    <t>Gestionar un estudio de aguas subterráneas</t>
  </si>
  <si>
    <t>Instalación de macro medidores en pozos municipales</t>
  </si>
  <si>
    <t>Programa de cultura del agua</t>
  </si>
  <si>
    <t xml:space="preserve">Reemplazar el colector principal de la línea de drenaje </t>
  </si>
  <si>
    <t>Desazolve de cárcamos</t>
  </si>
  <si>
    <t>Construcción del humedal arroyo de los sabinos</t>
  </si>
  <si>
    <t>Rehabilitación de 4 plantas de tratamiento</t>
  </si>
  <si>
    <t>PORCENTAJE de avance del estudio de aguas subterráneas (P51-AEAS)</t>
  </si>
  <si>
    <t>PORCENTAJE de pozos municipales con macro medidores (P52-PMMM)</t>
  </si>
  <si>
    <t>PORCENTAJE de cumplimiento del programa de cultura del agua (P53-CPCA)</t>
  </si>
  <si>
    <t>PORCENTAJE colector principal remplazado (P54-CPR)</t>
  </si>
  <si>
    <t>PORCENTAJE de avance en perforación de pozos (P55-AP2P)</t>
  </si>
  <si>
    <t>PORCENTAJE de cárcamos con desazolve (P56-CCD)</t>
  </si>
  <si>
    <t>PORCENTAJE de avance en la construcción del humedal (P57-ACH)</t>
  </si>
  <si>
    <t>Actividad 2.2</t>
  </si>
  <si>
    <t>Actividad 2.3</t>
  </si>
  <si>
    <t>Instalación de luminarias led</t>
  </si>
  <si>
    <t>Instalación de equipos de medición en igual número de circuitos municipales</t>
  </si>
  <si>
    <t>Mantenimiento y preservación de luminarias</t>
  </si>
  <si>
    <t>PORCENTAJE de luminarias led instaladas (P59-LLI)</t>
  </si>
  <si>
    <t>PORCENTAJE de instalación de equipos de medición por circuito (P60-IEMC)</t>
  </si>
  <si>
    <t>PORCENTAJE de luminarias incluidas en el programa de mantenimiento y preservación (P61-LIPMP)</t>
  </si>
  <si>
    <t>Programa de Arreglo, mantenimiento y preservación  de plazas publicas, Av. Principal de Cabecera municipal y de camellones.</t>
  </si>
  <si>
    <t>PORCENTAJE cumplimiento del programa de arreglo, mantenimiento y preservación (P62-CPAMP)</t>
  </si>
  <si>
    <r>
      <t xml:space="preserve">Gestión de la adquisición de </t>
    </r>
    <r>
      <rPr>
        <sz val="9"/>
        <color indexed="8"/>
        <rFont val="Arial"/>
        <family val="2"/>
      </rPr>
      <t>equipo y vehículos de recolección</t>
    </r>
  </si>
  <si>
    <t>PORCENTAJE avance en la gestión de equipo para la recolección (P63-AGER)</t>
  </si>
  <si>
    <t>PORCENTAJE de avance en la instalación de contenedores para recolección de basura (P64-AICRB)</t>
  </si>
  <si>
    <t>Desarrollar un plan estratégico de colaboración entre  Gobierno Federal, Estatal y Municipal, orientado  al empleo, capacitación, y desarrollo económico de la sociedad, familiar e individual.</t>
  </si>
  <si>
    <t>Promover  y difundir  la incorporación  de todos los beneficiarios de los diferentes Programas Federales, Estatales y Municipales al Seguro Popular, manteniendo activas sus pólizas de coberturas.</t>
  </si>
  <si>
    <t>Atender las zonas de atención prioritaria, para que accedan a los servicios básicos</t>
  </si>
  <si>
    <t>PORCENTAJE de ciudadanos apoyados en mantener activas sus pólizas de cobertura (P67-CAMAPC)</t>
  </si>
  <si>
    <t>Desarrollar dos programas para prevenir y erradicar la violencia de genero.  1 .- Proyecto quiérete Mujer   2.-Proyecto Junto a ti</t>
  </si>
  <si>
    <t xml:space="preserve">Implementar dos programas  "Mujer es poder"  y "Mujeres en acción"  </t>
  </si>
  <si>
    <t>Actualizar Reglamento a Ley de Acceso a una Vida Libre de Violencia. Elaboración del Reglamento a la Ley de Igualdad  para Mujeres y Hombres. Ambos reglamentos adaptados  de  acuerdo a lo observado por la secretaria de igualdad sustantiva.</t>
  </si>
  <si>
    <t>PORCENTAJE de actualización del reglamento (P71-ARLA)</t>
  </si>
  <si>
    <r>
      <t>Programa de mantenimiento  preventivo de</t>
    </r>
    <r>
      <rPr>
        <sz val="9"/>
        <color indexed="10"/>
        <rFont val="Arial"/>
        <family val="2"/>
      </rPr>
      <t xml:space="preserve"> </t>
    </r>
    <r>
      <rPr>
        <sz val="9"/>
        <color indexed="8"/>
        <rFont val="Arial"/>
        <family val="2"/>
      </rPr>
      <t>unidades y áreas deportivas</t>
    </r>
  </si>
  <si>
    <t>Realizar torneos relámpago en cada comité vecinal deportivo</t>
  </si>
  <si>
    <t>Organizar una liga deportiva en cada comité vecinal</t>
  </si>
  <si>
    <r>
      <t>Desarrollar</t>
    </r>
    <r>
      <rPr>
        <sz val="9"/>
        <color indexed="8"/>
        <rFont val="Arial"/>
        <family val="2"/>
      </rPr>
      <t xml:space="preserve"> </t>
    </r>
    <r>
      <rPr>
        <sz val="8"/>
        <color indexed="8"/>
        <rFont val="Arial"/>
        <family val="2"/>
      </rPr>
      <t>talleres de capacitación y entrenamiento para atletas a la olimpiada nacional</t>
    </r>
  </si>
  <si>
    <t>PORCENTAJE de cumplimiento al programa de mantenimiento de áreas deportivas (P72-CPMAD)</t>
  </si>
  <si>
    <t>PORCENTAJE de cumplimiento del programa de torneos relámpago (P73-CPTR)</t>
  </si>
  <si>
    <t>PORCENTAJE de avance en la organización de  ligas deportivas (P74-AOLD)</t>
  </si>
  <si>
    <t>PORCENTAJE de cumplimiento de talleres deportivos a atletas (P75-ATDA)</t>
  </si>
  <si>
    <t>Actividad 8.2</t>
  </si>
  <si>
    <t>Tramitar a través de la Dirección de Atención a la Infraestructura Escolar, equipamiento de escuelas.</t>
  </si>
  <si>
    <t>Llevar a todas las escuelas de nivel Superior y medio superior, programas de valores y autoestima. SEP y ORG. Part. Programa de becas.  Llevar a cabo conferencias motivacionales. Caja de herramientas contra la deserción escolar, SEMS</t>
  </si>
  <si>
    <t>PORCENTAJE de cumplimiento del programa de valores, becas y disminución de la deserción escolar (P77-CPVBDDE)</t>
  </si>
  <si>
    <t>Actividad 9.3</t>
  </si>
  <si>
    <t>Desarrollar talleres de arte y danza en plazas y espacios públicos</t>
  </si>
  <si>
    <t>Impartir cursos en materia de canto, música, pintura, danza etc..</t>
  </si>
  <si>
    <t>Realizar festivales, eventos culturales y tradiciones</t>
  </si>
  <si>
    <t>PORCENTAJE de cumplimiento de talleres culturales (P78-CTC)</t>
  </si>
  <si>
    <t>PORCENTAJE de cumplimiento de cursos culturales (P79-CCC)</t>
  </si>
  <si>
    <t>PORCENTAJE de cumplimiento del programa de festivales, eventos y tradiciones (P80-CPFET)</t>
  </si>
  <si>
    <t>Elaborar el programa de servicios básicos necesarios por fraccionamiento</t>
  </si>
  <si>
    <t>Elaborar el programa de infraestructura necesaria por fraccionamiento</t>
  </si>
  <si>
    <t>PORCENTAJE de avance del programa de servicios básicos por fraccionamiento (P81-APSBF)</t>
  </si>
  <si>
    <t>PORCENTAJE de avance del programa de infraestructura por fraccionamiento (P82-APIF)</t>
  </si>
  <si>
    <t>Programa de actividades y reorganización administrativa de los cementerios</t>
  </si>
  <si>
    <t>Programa de difusión del reglamento municipal a los propietarios y ciudadanía en general.</t>
  </si>
  <si>
    <t>PORCENTAJE de avance del programa administrativo de cementerios (P83-APAC)</t>
  </si>
  <si>
    <t>PORCENTAJE de implementación del programa de alumbrado y agua potable en cementerios (P84-IPAAPC)</t>
  </si>
  <si>
    <t>PORCENTAJE de cumplimiento del programa de difusión del reglamento de cementerios (P85-CPDRC)</t>
  </si>
  <si>
    <t>Actividad 12.4</t>
  </si>
  <si>
    <t xml:space="preserve">Mantener y actualizado el portal web de transparencia con la información pública fundamental, Atender las solicitudes de información solicitadas por transparencia </t>
  </si>
  <si>
    <t xml:space="preserve">Mejorar la atención a las familias mediante la ampliación de horario de atención y talleres de prevención </t>
  </si>
  <si>
    <t>Programa de atención de solicitudes de apoyo a familias y personas con algún tipo de vulnerabilidad  relacionadas a la salud, discapacidad, medidas de protección, atención jurídica y/o psicológica, etc.</t>
  </si>
  <si>
    <t>Apoyo en la gestión de ofertas laborales, capacitación laboral, fomentar cultura de emprendimiento y procesos que les ayuden a mejorar su condición.</t>
  </si>
  <si>
    <t>PORCENTAJE de actualización del portal Web de transparencia DIF (P86-APWTD)</t>
  </si>
  <si>
    <t>PORCENTAJE de ampliación de horario y talleres realizados (P87-AHTR)</t>
  </si>
  <si>
    <t>PORCENTAJE de atención a solicitudes recibidas (P88-ASR)</t>
  </si>
  <si>
    <t>PORCENTAJE de gestiones exitosas (P89-GE)</t>
  </si>
  <si>
    <t>Eficientizar el programa adaptado en la nube para la pronta atención de los reportes recibidos.</t>
  </si>
  <si>
    <t>PORCENTAJE de atención concluida a reportes recibidos (P90-ACRR)</t>
  </si>
  <si>
    <t>Coordinar el programa anual de sesiones del Consejo de Participación Ciudadana.</t>
  </si>
  <si>
    <t>Plan de visitas a las localidades para impartir cursos de orientación y los beneficios de la participación ciudadana.</t>
  </si>
  <si>
    <t>PORCENTAJE de cumplimiento del programa anual de sesiones del CPC (P91-CPASC)</t>
  </si>
  <si>
    <t>PORCENTAJE de cumplimiento del plan de visitas (P92-CPV)</t>
  </si>
  <si>
    <t>Coordinar la participación de los  trabajadores del Ayuntamiento en la seguridad social.</t>
  </si>
  <si>
    <t>Elaborar mecanismos que permitan medir la satisfacción de los beneficiarios y la proporción de la reducción de costos por el servicio</t>
  </si>
  <si>
    <t>PORCENTAJE de participación de trabajadores en SS (P93-PTSS)</t>
  </si>
  <si>
    <t>PORCENTAJE de cumplimiento de las gestiones médicas (P94-CGM)</t>
  </si>
  <si>
    <t>PORCENTAJE de desarrollo y medición de satisfacción de beneficiarios (P95-DMSB)</t>
  </si>
  <si>
    <t>Ampliar el personal y la atención de paramédicos en los centros de salud</t>
  </si>
  <si>
    <t>Programa de atención a la normatividad local y actividades asignadas en agencias.</t>
  </si>
  <si>
    <t>Programa de atención a la normatividad local y actividades asignadas en delegaciones.</t>
  </si>
  <si>
    <t>Asistir y apoyar en cada uno de los eventos a realizar.</t>
  </si>
  <si>
    <t>PORCENTAJE de ampliación de personal en centros de salud (P96-APCS)</t>
  </si>
  <si>
    <t>PORCENTAJE de cumplimiento del programa de agencias (P97-CPA)</t>
  </si>
  <si>
    <t>PORCENTAJE de cumplimiento del programa de delegaciones (P98-CPD)</t>
  </si>
  <si>
    <t>PORCENTAJE de cumplimiento del programa de comunicación social (P99-CPCS)</t>
  </si>
  <si>
    <t>PORCENTAJE de cumplimiento del programa de eventos (P100-CPE)</t>
  </si>
  <si>
    <t>Actividad 15.4</t>
  </si>
  <si>
    <t>10:10</t>
  </si>
  <si>
    <t>Mide la ampliacion de la cobertura en atención a areas verdes y espcios públicos en 10 de cada diez</t>
  </si>
  <si>
    <r>
      <t>Construcción de 2</t>
    </r>
    <r>
      <rPr>
        <sz val="8"/>
        <color indexed="8"/>
        <rFont val="Arial"/>
        <family val="2"/>
      </rPr>
      <t xml:space="preserve"> pozos profundos</t>
    </r>
  </si>
  <si>
    <t xml:space="preserve">Mide los avances en tener un estudio </t>
  </si>
  <si>
    <t>Mide los avances en poner macromedidores en los pozos municipales</t>
  </si>
  <si>
    <t xml:space="preserve">Mide el avance en el cumplimiento del programa </t>
  </si>
  <si>
    <t>Mide los avances en el reemplazo del colector principal</t>
  </si>
  <si>
    <t>Mide el avance en el desasolve de carcamos</t>
  </si>
  <si>
    <t>Mide el avance en la costrucción del humedal</t>
  </si>
  <si>
    <t>Mide el avance en la instalacion de luminarias</t>
  </si>
  <si>
    <t>Mide el avance en la instalacion de euipos de medicion</t>
  </si>
  <si>
    <t>Mide el avance en el mantenimiento de luminarias</t>
  </si>
  <si>
    <t>Mide el cumplimiento del programa</t>
  </si>
  <si>
    <t>Mide los avances en la gestion para adquirir equipo de recolección</t>
  </si>
  <si>
    <t>Mide el avance en la instalacion de contenedores y las toneladas recolectadas</t>
  </si>
  <si>
    <t xml:space="preserve">Mide los avances en la elaboracion del reglamento </t>
  </si>
  <si>
    <t>Mide los avances en la ejecución del programa de mantenimiento</t>
  </si>
  <si>
    <t>Mide los avances en la ejecución del programa de torneos</t>
  </si>
  <si>
    <t>Mide el cumplimiento del programa y planteles participando</t>
  </si>
  <si>
    <t>Mide el aumento en la participación de la ciudadania en las actividades culturales y recreativas</t>
  </si>
  <si>
    <t>Mide los avances en la ejecución de los talleres en plazas y espacios públicos</t>
  </si>
  <si>
    <t>Mide la relación de ideal minima de equipamiento en centros de población</t>
  </si>
  <si>
    <t>Mide el avance en el programa de servicios básicos necesarios en fraccionamientos</t>
  </si>
  <si>
    <t>Mide el avance en el programa de infraestructura básica necesaria en fraccionamientos</t>
  </si>
  <si>
    <t xml:space="preserve">Mide el nivel de satisfaccion de la ciudadania que acude a los cementerios </t>
  </si>
  <si>
    <t>Mide el avance en el programa de actividades para el cementerio</t>
  </si>
  <si>
    <t>Mide el cumplimiento del programa de servicios en los cementerios</t>
  </si>
  <si>
    <t>Mide el nivel de conocimiento por la ciudadania del reglamento de cementerios</t>
  </si>
  <si>
    <t>Mide la relación en la atención a la ciudadania que solicita apoyo</t>
  </si>
  <si>
    <t>Mide el cumplimiento en la actualizacion de la información en las plataformas de transparencia</t>
  </si>
  <si>
    <t>Mide el incremento en la atención a la ciudadania y familias en situacion  vulnerable</t>
  </si>
  <si>
    <t>Mide el incremento en la solicitud de apoyo para encontrar una actividad laboral</t>
  </si>
  <si>
    <t>Mide el aumento en la relación de solicitudes de atencion a la ciudadania</t>
  </si>
  <si>
    <t xml:space="preserve">Mide el incremento en la conclusion exitosa de solicitudes de apoyo </t>
  </si>
  <si>
    <t>Mide la relacion de participación de la ciudadania en lo que se quiere comunicar</t>
  </si>
  <si>
    <t>Mide el nivel de participación en el plan de visitas</t>
  </si>
  <si>
    <t>Mide el nivel de satisfacción en los servicios de salud ofrecidos en el municipio por los SS</t>
  </si>
  <si>
    <t>Mide la participación de los empleados de la administración municipal en los servicios de SS</t>
  </si>
  <si>
    <t>Mide los avances en las gestiones para mejorar la atención médica municipal</t>
  </si>
  <si>
    <t>Mide la satisfaccion de los beneficiarios en los servicios de SS</t>
  </si>
  <si>
    <t>Mide el incremento de personal para la atencion a la ciudadania en los Centros de Salud</t>
  </si>
  <si>
    <t>Mide el incremento en la atencion a la ciudadania en las agencias municipales</t>
  </si>
  <si>
    <t>Mide el cumplimiento de las atribuciones de los agentes para atender a la ciudadania</t>
  </si>
  <si>
    <t>Mide el incremento en la atencion a la ciudadania en las delegaciones municipales</t>
  </si>
  <si>
    <t>Mide el cumplimiento de las atribuciones de los delegados para atender a la ciudadania</t>
  </si>
  <si>
    <t xml:space="preserve">Mide la relacion de ciudadanos informados de los temas que el ayuntamiento quiere comunicar </t>
  </si>
  <si>
    <t xml:space="preserve">Mide el nivel de participación de la direccion en los eventos realizados </t>
  </si>
  <si>
    <t xml:space="preserve">Impulsar la producción, producción agropecuaria, trabajadores asegurados, y población ocupada, </t>
  </si>
  <si>
    <t>índice de desarrollo municipal del aspecto económico (IDM-E)</t>
  </si>
  <si>
    <t>Recaudación Municipal Incrementada</t>
  </si>
  <si>
    <t>Turistas y Visitantes Incrementados</t>
  </si>
  <si>
    <t>Productividad Agropecuaria Incrementada</t>
  </si>
  <si>
    <t>Sacrificios Inspeccionados Incrementados</t>
  </si>
  <si>
    <t>Proveeduría de Carnes Incrementada</t>
  </si>
  <si>
    <t>Promoción Económica Incrementada</t>
  </si>
  <si>
    <t>Calidad Informática Mejorada</t>
  </si>
  <si>
    <t>INDICE de calidad informática (V1-CI)</t>
  </si>
  <si>
    <t>Acelerar el análisis y dictamen para la expedición de licencias municipales que impulsen el empleo</t>
  </si>
  <si>
    <t xml:space="preserve">Organizar el padrón de licencias municipales otorgados por giro, calles y tipo de establecimiento </t>
  </si>
  <si>
    <t>Plan de empadronamiento, atención, seguimiento e impulso al comercio ambulante y locatario en mercados.</t>
  </si>
  <si>
    <t>Programa de actividades municipales que impulsen el comercio y la actividad económica en el municipio</t>
  </si>
  <si>
    <t>PORCENTAJE de licencias municipales que impulsan el empleo (P101-LMIE)</t>
  </si>
  <si>
    <t>PORCENTAJE de cumplimiento del programa de detección de necesidades (P102-CPDN)</t>
  </si>
  <si>
    <t>PORCENTAJE de avance en el padrón de licencias (P103-APL)</t>
  </si>
  <si>
    <t>PORCENTAJE de avance en el plan de empadronamiento (104-APE)</t>
  </si>
  <si>
    <t>PORCENTAJE de cumplimiento del programa para impulsar el comercio (P105-CPIC)</t>
  </si>
  <si>
    <t>Actividad 2.4</t>
  </si>
  <si>
    <t>Impulsar programas de apoyo a establecimientos y giros gastronómico, ecológico y culturales.</t>
  </si>
  <si>
    <t>Gestionar convenios y esquemas de servicios turísticos y de hospedaje en casas particulares</t>
  </si>
  <si>
    <t>Elaborar el padrón de prestadores de servicios turísticos y gestionar la declaración de zonas de desarrollo turístico vinculadas a un programa de actividades</t>
  </si>
  <si>
    <t>Creación del comité de turismo y su programa de actividades para la promoción turística</t>
  </si>
  <si>
    <t>PORCENTAJE de cumplimiento del programa de servicios turísticos (P107-CPST)</t>
  </si>
  <si>
    <t>PORCENTAJE de avance en el padrón y declaratoria (P108-APD)</t>
  </si>
  <si>
    <t>PORCENTAJE de avance en la creación del comité de turismo y su programa (P109-ACCTP)</t>
  </si>
  <si>
    <t>Actividad 3.3</t>
  </si>
  <si>
    <t>Actividad 3.4</t>
  </si>
  <si>
    <t>Actividad 3.5</t>
  </si>
  <si>
    <t>Actividad 3.6</t>
  </si>
  <si>
    <t>Gestionar 100 paquetes económicos a productos agrícolas</t>
  </si>
  <si>
    <t>Gestionar 100 paquetes tecnológicos a productores agrícolas</t>
  </si>
  <si>
    <t>Desarrollar 9 talleres de transferencia de tecnología, capacitación y extensión, de acuerdo a los diferentes modelos de producción, que permitan una mayor competitividad</t>
  </si>
  <si>
    <t>Incremento de áreas de producción orgánica.</t>
  </si>
  <si>
    <t>Promover uso de abonos orgánicos</t>
  </si>
  <si>
    <t xml:space="preserve">Productores (as) y jóvenes rurales desarrollando buenas prácticas productivas en sus sistemas productivos, que posicionen su inserción en los mercados.   </t>
  </si>
  <si>
    <t>PORCENTAJE de avance en la gestión de paquetes económicos agrícolas (P110-AGPEA)</t>
  </si>
  <si>
    <t>PORCENTAJE de avance en la gestión de paquetes tecnológicos agrícolas (P111-AGPTA)</t>
  </si>
  <si>
    <t>PORCENTAJE de desarrollo de talleres de transferencia de tecnología y capacitación (P112-DTTTC)</t>
  </si>
  <si>
    <t>PORCENTAJE de incremento de áreas de producción orgánica (P113-IAPO)</t>
  </si>
  <si>
    <t>PORCENTAJE de aumento del consumo de abonos orgánicos (P114-ACAO)</t>
  </si>
  <si>
    <t>PORCENTAJE de aumento de productores aplicando buenas prácticas productivas (P115-APABPP)</t>
  </si>
  <si>
    <t xml:space="preserve">Contar con un  MVZ capacitado para diagnosticar el estado físico y organoléptico de los productos cárnicos </t>
  </si>
  <si>
    <t xml:space="preserve">Inspectores con la capacidad de diagnosticar la carne que no es apta para el consumo Humano, y en su caso el decomiso </t>
  </si>
  <si>
    <t>PORCENTAJE de avance en el programa de capacitación para dictamen organoléptico (P116-APCDO)</t>
  </si>
  <si>
    <t>PORCENTAJE diagnósticos positivos para consumo y MVZ capacitados (P117-DPCMC)</t>
  </si>
  <si>
    <t xml:space="preserve">Plan de inspección a los tablajeros la documentación de la legitima propiedad de los animales sacrificados y Contar con personal capacitado para la inspección en carnicerías  </t>
  </si>
  <si>
    <t xml:space="preserve">Mejorar las instalaciones con equipamiento </t>
  </si>
  <si>
    <t>PORCENTAJE de cumplimiento del plan de inspección de propiedad y en carnicería (P118-CPIPC)</t>
  </si>
  <si>
    <t>PORCENTAJE de avance en el diagnostico (P120-AD)</t>
  </si>
  <si>
    <t>Establecer un espacio para la atención de los comerciantes y/o empresarios.</t>
  </si>
  <si>
    <t>Adecuación del módulo (SARE) sistema de apertura rápida de empresas, ante la Dirección de Mejora Regulatoria y ante la COFEMER Consejo Federal de Mejora Regulatoria.</t>
  </si>
  <si>
    <t>Plan de vinculación ante  las cámaras industriales, sector empresarial de Jalisco y organismos empresariales para promover al Municipio en proyectos estratégicos.</t>
  </si>
  <si>
    <t>PORCENTAJE de avance en las gestiones para la atención de comerciantes y empresarios (P121-AGACE)</t>
  </si>
  <si>
    <t>PORCENTAJE de avance del plan de vinculación (P123-APV)</t>
  </si>
  <si>
    <t>Levantamiento del estado actual de la red y dados los resultados adquirir nuevo equipo que atienda las necesidades.</t>
  </si>
  <si>
    <t>Elaboración de un reglamento que se adecue a las nuevas necesidades de este ayuntamiento.</t>
  </si>
  <si>
    <t>Programa de mantenimiento, atención y solución de problemas que se presentes en las áreas de este ayuntamiento.</t>
  </si>
  <si>
    <t>PORCENTAJE de elaboración del reglamento de informática (P125-ERI)</t>
  </si>
  <si>
    <t>PORCENTAJE de avance del programa de mantenimiento y atención a sistemas computacionales (P126-APMASC)</t>
  </si>
  <si>
    <t>Índice Municipal de Medio Ambiente</t>
  </si>
  <si>
    <t>Instrumentos de Planeación y Ordenamiento Territorial Actualizados</t>
  </si>
  <si>
    <t>Instrumentos de Planeación Urbana Actualizados</t>
  </si>
  <si>
    <t>Cumplimiento en Obra Pública Incrementado</t>
  </si>
  <si>
    <t>Condiciones Ecológicas Mejoradas</t>
  </si>
  <si>
    <t>Diagnostico y Programa de Saneamiento Rio Los Sabinos, arroyos y riachuelos</t>
  </si>
  <si>
    <t>Diagnostico y Programa de Saneamiento de la Presa El Llano</t>
  </si>
  <si>
    <t>Impartición de 12 talleres de promoción y fomento de reforestación y conservación del medio ambiente</t>
  </si>
  <si>
    <t>Programa de regularización de predios en las localidades de Santa Rosa y Los Cedros</t>
  </si>
  <si>
    <t>Elaborar un diagnostico de los niveles de sobre explotación del territorio</t>
  </si>
  <si>
    <t>Alternativas de crecimiento urbano sin el cambio de uso de suelo agrícola a urbano</t>
  </si>
  <si>
    <t>Desarrollar un programa de impulso al turismo ecológico y su ordenamiento</t>
  </si>
  <si>
    <t>Actividad 2.5</t>
  </si>
  <si>
    <t>Actividad 2.6</t>
  </si>
  <si>
    <t>Actividad 2.7</t>
  </si>
  <si>
    <t>Consolidar los fraccionamientos existentes antes de abrir nuevas áreas de uso habitacional.</t>
  </si>
  <si>
    <t>Consolidar las localidades tradicionales que cuentan con suelo disponible dentro de sus límites</t>
  </si>
  <si>
    <t xml:space="preserve">Elaboración de Planes de Centro de Población. </t>
  </si>
  <si>
    <t>Elaboración del Programa Municipal de Desarrollo Urbano</t>
  </si>
  <si>
    <t>Mejorar la imagen urbana en ingresos y primer cuadro de las localidades tradicionales</t>
  </si>
  <si>
    <t>Elaborar estudio de requerimiento en términos de equipamiento en localidades y fraccionamientos</t>
  </si>
  <si>
    <t>Regularizar predios en Santa Rosa y Cedros (expedición de títulos de propiedad)</t>
  </si>
  <si>
    <t>Abatir en un alto porcentaje el rezago de infraestructura que presenta las localidades que conforma el Municipio de Ixtlahuacán de los Membrillos, Jalisco</t>
  </si>
  <si>
    <t>Ejercer el recurso en tiempo con las modalidades establecidas en la Ley  de Obra Publica, de acuerdo al monto del recurso.</t>
  </si>
  <si>
    <t xml:space="preserve">Programas de mantenimiento e instalaciones en planteles de preescolares y primarias, mantenimiento y construcción de casa de la cultura y teatro, rehabilitación de pavimentos en vialidades, sustitución de líneas de agua potable y cajas de valvulas,perforacion de pozos para la extracción de agua potable y sustitución de lineas de drenaje y construcción de pozos de visita.  </t>
  </si>
  <si>
    <t>Regular las empresas y establecimientos que operan en el territorio municipal que emiten algún tipo de contaminante que afecte al medio ambiente, así como reforzar en la población civil la concientización del cuidado del medio ambiente a través de talleres</t>
  </si>
  <si>
    <t>Elaboración de Diagnostico para determinar la superficie de la Área Natural Protegida</t>
  </si>
  <si>
    <t>Impartir un taller sobre la Importancia del Medio Ambiente y del Cambio Climático, dirigido al personal del H. Ayuntamiento.</t>
  </si>
  <si>
    <t>PORCENTAJE de avance en el programas regularización de empresas y establecimientos en el territorio (P148-APREET)</t>
  </si>
  <si>
    <t>PORCENTAJE de cumplimiento del programa sobre medioambiente y cambio climático (P150-CPSMCC)</t>
  </si>
  <si>
    <t>PORCENTAJE de reduccion del rezago de infraestructura (P145-RRI)</t>
  </si>
  <si>
    <t>PORCENTAJE de consolidación urbana de fraccionamiento existentes (P134-CUFE)</t>
  </si>
  <si>
    <t>PORCENTAJE de consolidación urbana de localidades tradicionales (P135-CULT)</t>
  </si>
  <si>
    <t>PORCENTAJE de avance de elaboración de planes de centros de población (P136-AEPCP)</t>
  </si>
  <si>
    <t>PORCENTAJE de avance del plan de imagen urbana (P138-APIU)</t>
  </si>
  <si>
    <t>PORCENTAJE de avance en el estudio de equipamiento urbano (P139-AEEU)</t>
  </si>
  <si>
    <t>PORCENTAJE de regularización de predios (P140-RP)</t>
  </si>
  <si>
    <t>PORCENTAJE de avance en el diagnóstico de saneamiento (P127-ADS)</t>
  </si>
  <si>
    <t>PORCENTAJE de avance en el diagnóstico de saneamiento Presa el Llano (P128-ADSPL)</t>
  </si>
  <si>
    <t>PORCENTAJE de avance en programa de campañas de reforestación  (P129-APCR)</t>
  </si>
  <si>
    <t>PORCENTAJE de avance en el programa de regularización de predios (P130-APRP)</t>
  </si>
  <si>
    <t>PORCENTAJE de avance en el diagnóstico de explotación territorial (P131-ADET )l</t>
  </si>
  <si>
    <t>PORCENTAJE  de avance en el programa de alternativas de crecimiento urbano (P132-APACU)</t>
  </si>
  <si>
    <t>PORCENTAJE de avance del programa de impulso turístico ecológico (P133-APITE)</t>
  </si>
  <si>
    <t>Mide la cantidad de licencias municipales que fomentan el empleo permamente</t>
  </si>
  <si>
    <t>Mide el avance en el diagnostico para detectar necesidades de capacitación</t>
  </si>
  <si>
    <t>Mide el avance en organizar el padron</t>
  </si>
  <si>
    <t>Mide el avance en el empadronamiento ordenado y diferenciado</t>
  </si>
  <si>
    <t>Mide el cumplimiento de actividades del programa que fomenten el comercio y la economía</t>
  </si>
  <si>
    <t>Mide la cantidad de establecimientos que son beneficiados con el programa</t>
  </si>
  <si>
    <t>Mide la relación de ejidatarios que participan en los programas de fortalecimiento agropecuario</t>
  </si>
  <si>
    <t>Mide la participación de los ciudadanos en los talleres</t>
  </si>
  <si>
    <t>Mide el incremento de área destinada a producción orgánica</t>
  </si>
  <si>
    <t>Mide el incremento del uso de abonos orgánicos</t>
  </si>
  <si>
    <t>Mide la relación de animales para sacrifico que son inspeccionados contra los que no lo son</t>
  </si>
  <si>
    <t>Mide el cumplimiento del programa de capacitación</t>
  </si>
  <si>
    <t>Mide la cantidad de diagnosticos documentados de carne para venta en el municipio</t>
  </si>
  <si>
    <t>Mide la relación de kilos de carne que se consumen en el municipio  de ixtlaHucán de procedencia de productores locales</t>
  </si>
  <si>
    <t>Mide el avance en las gestiones para tener instalaciones para la atencion de los comerciantes y empresarios</t>
  </si>
  <si>
    <t>Mide los resultados del plan de vinculación del municipio y sus comerciantes y empresarios con las camaras de comercio y organismos empresariales</t>
  </si>
  <si>
    <t>Mide el nivel de atencion y solucion de los problemas a los usuarios de los equipos informaticos de la administración municipal</t>
  </si>
  <si>
    <t>Mide el avance en la elaboración el reglamento de informatica y sistemas</t>
  </si>
  <si>
    <t>Mide los avances en el cumplimiento del programa de mantenimiento y atención</t>
  </si>
  <si>
    <t>Mide los avances en la elaboración del diagnostico y su programa de saneamiento</t>
  </si>
  <si>
    <t>Mide los avances en la elaboración del diagnostico y su programa de saneamiento de la Presa</t>
  </si>
  <si>
    <t>Mide los avances en la implementación del programa de regularización</t>
  </si>
  <si>
    <t>Mide los avances en la elaboración del diagnostico sobre la explotación del territorio</t>
  </si>
  <si>
    <t>Mide los avances en el programa de crecimiento urbano sin el cambio de uso de suelos</t>
  </si>
  <si>
    <t>Mide el avance en la elaboración de programa de impulso al turismo ecológico</t>
  </si>
  <si>
    <t>Mide el porcentaje de consolidación habitacional de cada fraccionamiento</t>
  </si>
  <si>
    <t>Mide el porcentaje de consolidación habitacional de las localidades tradicionales</t>
  </si>
  <si>
    <t>Mide los avances en la elaboración de los planes de desarrollo urbano de centros de población municipal</t>
  </si>
  <si>
    <t>Mide el avance en la elaboración del programa de desarrollo urbano municipal</t>
  </si>
  <si>
    <t xml:space="preserve">Mide los avances de los planes de mejora de imagen urbana </t>
  </si>
  <si>
    <t>Mide los avances en la elaboracion del estudio de equipamiento en localidades y fraccionamientos</t>
  </si>
  <si>
    <t>Mide los avances en la elaboración del programa de regularización de predios rusticos</t>
  </si>
  <si>
    <t xml:space="preserve">Mide los avance de cumplimiento en los dictamenes y talleres </t>
  </si>
  <si>
    <t>Mide los avances en la propuesta de área natural protegida</t>
  </si>
  <si>
    <t>Mide el cumplimiento y participación en el programa de capacitacion ambiental</t>
  </si>
  <si>
    <t>Seguridad pública</t>
  </si>
  <si>
    <t>Vialidad</t>
  </si>
  <si>
    <t>Juzgado Municipal</t>
  </si>
  <si>
    <t>Protección Civil</t>
  </si>
  <si>
    <t>H Ayuntamiento (Regidores)</t>
  </si>
  <si>
    <t>Presidencia Municipal</t>
  </si>
  <si>
    <t>Hacienda Municipal (Tesorería)</t>
  </si>
  <si>
    <t>Apremios</t>
  </si>
  <si>
    <t>Oficial Mayor</t>
  </si>
  <si>
    <t>Asuntos Internos</t>
  </si>
  <si>
    <t>Sindicatura</t>
  </si>
  <si>
    <t>Contraloria</t>
  </si>
  <si>
    <t>Registro Civil</t>
  </si>
  <si>
    <t>Catastro</t>
  </si>
  <si>
    <t>Parque Vehícular</t>
  </si>
  <si>
    <t>Secretaría General</t>
  </si>
  <si>
    <t xml:space="preserve">Transparencia </t>
  </si>
  <si>
    <t>Mide la cantidad de Direcciones municipales que hacen actividades para mejorar las condiciones ecológicas</t>
  </si>
  <si>
    <t>Participación ciudadana</t>
  </si>
  <si>
    <t>PORCENTAJE de participación en el cumplimiento del programa de capacitacion en transparencia. (P50-CPCT)</t>
  </si>
  <si>
    <t>Mide el porcentaje de participación en el cumplimiento del programa de capacitacion en transparencia</t>
  </si>
  <si>
    <t>Mide el porcentaje de atención y respuesta positiva a las solicitudes de información recibidas por los diferentes medios de solicitud</t>
  </si>
  <si>
    <t>(Cantidad de solicitudes de informacion recibidas y atendidas positivamente/ Total de solicitudes recibidas)*100</t>
  </si>
  <si>
    <t>(Cantidad de personal inscrito para participar en el programa de capacitacion sobre transparencia/total de personal en el ayutamiento)*100</t>
  </si>
  <si>
    <t>ÍNDICE de transparencia. (T6-TT)</t>
  </si>
  <si>
    <t xml:space="preserve">Mide la relación de participacion, atencion y cumplimiento de los involucrados en atender las obligaciones de transparencia </t>
  </si>
  <si>
    <t>Razón</t>
  </si>
  <si>
    <t>PORCENTAJE de recurrencia  en materia de acceso a la información del poder Ejecutivo Municipal. (P49-RMAIEM)</t>
  </si>
  <si>
    <t>PORCENTAJE de servidores públicos que cumplen con sus obligaciones de rendición de cuentas en tiempo y forma, cumplimiento a la PNT y LTAIPEJ. (P48-CTNE)</t>
  </si>
  <si>
    <t>(valor resultante de sumar los valores individuales  de  los cosientes entre sus denominadores por su ponderacion asignada, que miden las  variables de servidores públicos, recurrencia y participacion con las correspondientes ponderaciones de .5, .3 y .2)</t>
  </si>
  <si>
    <t>(Cantidad de incisos con informacion actualizada en los articulos 8 y 15 de la LTAIPEJ mas los formatos de la PNT asignados y actualizados subidos a las plataformas/Total de insicios que solicitan informacion en los articulos 8 y 15 de la LTAIPJ mas el total de formatos de la PNT asignados)*100        (98 de LTAIPEJ + 270 Fts de la PNT = 368)  (102 de LTAIPEJ + 319 Fts de la PNT = 421)</t>
  </si>
  <si>
    <t>(Cantidad de convenios 15, obras 40 y solicitudes 50 necesarias de respaldar con el aspecto legal y juridico / total de documentos firmados con la fe publica del secretario general ) * 100</t>
  </si>
  <si>
    <t>PORCENTAJE de instrucciones cumplidas para mejorar  el servicio a la ciudadania. (P46-ICMSC)</t>
  </si>
  <si>
    <t>(Cantidad de instrucciones dadas a las diferentes direcciones municipales 48 / Total de quejas, solicitudes recibidas en atencion ciudadana y participacion social y seguimiento a actividades propias de las direcciones 72 ) * 100</t>
  </si>
  <si>
    <t>(valor resultante de sumar los valores individuales  de  los cosientes entre sus denominadores por su ponderacion asignada, que miden las  variables de instrucciones cumplidas y colaboraciones legales  correspondientes ponderaciones de .7  y .3)</t>
  </si>
  <si>
    <t xml:space="preserve">Mide la tasa de kilometros recorridos por litro de gasolina o diesel consumido </t>
  </si>
  <si>
    <t>Mide la Tasa de inversion mensual por vehiculo incorporado al programa de mantenimiento preventivo orientado a reducir el monto mensual</t>
  </si>
  <si>
    <t>( Total de kilometros recorridos por los vehiculos oficiales (2800), camiones de basura (2240) y patrullas ( 22400) a las que se les cargo gasolina y diesel)) por  la (Cantidad de litros de gasolina y disel cargados  a los vehiculos (4 camiones de basura  2240 litros disesel por mes) y patrullas municipales (5 patrullas 5600 litros de gasolina por mes) (5 vehiculos oficiales  2000 litros gasolina al mes)</t>
  </si>
  <si>
    <t>(Monto de recursos economicos en pesos  invertido mensualmente en el programa de mantenimiento preventivo al parque vehicular municipal (10000 pesos) por el total de vehiculos del servicio municipal incorporados al programa de mantenimiento preventivo (14) )</t>
  </si>
  <si>
    <t>(Cantidad de vehiculos con mantenimiento preventivo por semana y en operación (10)) / Total de vehiculos con mantenimiento preventivo por semana (12))*100</t>
  </si>
  <si>
    <t>ÍNDICE de eficiencia del mantenimiento preventivo al parque vehicular. (T5-IEMPV)</t>
  </si>
  <si>
    <t>Mide la reduccion del monto de inverion en mantenimiento preventivo por vehiculo que se mantiene en operación</t>
  </si>
  <si>
    <t>(valor resultante de sumar los valores individuales  de  los cosientes entre sus denominadores por su ponderacion asignada, que miden las  variables de kilometros por litro, inversion por vehiculo con mantenimiento y vehiculos con mantenimiento preventivo en operación  con la correspondiente ponderacion de .2, .5 y .3)</t>
  </si>
  <si>
    <t>Mide el porcentaje de emplados capacitados de los diferentes servicios de catastro</t>
  </si>
  <si>
    <t>(Cantidad de personal inscrito para participar en el programa de capacitacion sobre servicios en catastro 7 / total de personal en direccion de Catastro 7 )*100</t>
  </si>
  <si>
    <t>Mide el porcentaje de digitalización de actas apartir del programa de capacitación</t>
  </si>
  <si>
    <t>(Cantidad de actas de catastro digitalizadas (30000) / total de actas por digitalizar en direccion de Catastro (90000) )*100</t>
  </si>
  <si>
    <t>(valor resultante de sumar los valores individuales  de  los cosientes entre sus denominadores por su ponderacion asignada, que miden las  variables dedigitalización y emplados capacitados  con la correspondiente ponderacion de .4 y .6)</t>
  </si>
  <si>
    <t>Mide el nivel de eficiencia del personal del catastro en el cobro del impuesto predial apoyados en todas sus actividades buscando su incremento sostenido anual</t>
  </si>
  <si>
    <t>Sistema de Agua Potable y Alcantarillado (SAMAPA)</t>
  </si>
  <si>
    <t>Alumbrado público</t>
  </si>
  <si>
    <t>Parques y jardines</t>
  </si>
  <si>
    <t>Aseo público</t>
  </si>
  <si>
    <t>Desarrollo social</t>
  </si>
  <si>
    <t>Instituto de la mujer</t>
  </si>
  <si>
    <t>Deportes</t>
  </si>
  <si>
    <t>Cultura y recreación</t>
  </si>
  <si>
    <t>Servicios públicos</t>
  </si>
  <si>
    <t>Cementerios</t>
  </si>
  <si>
    <t>DIF</t>
  </si>
  <si>
    <t>Atención ciudadana</t>
  </si>
  <si>
    <t>Servicios médicos</t>
  </si>
  <si>
    <t>Agencias municipales</t>
  </si>
  <si>
    <t>Delegaciones municipales</t>
  </si>
  <si>
    <t>Comunicación social</t>
  </si>
  <si>
    <t>Economía (padrón y licencias)</t>
  </si>
  <si>
    <t>Desarrollo agropecuario</t>
  </si>
  <si>
    <t>Inspección ganadera</t>
  </si>
  <si>
    <t>Rastro municipal</t>
  </si>
  <si>
    <t>Promoción económica</t>
  </si>
  <si>
    <t>Informática</t>
  </si>
  <si>
    <t>Ordenamiento Territorial (sustentabilidad)</t>
  </si>
  <si>
    <t>Desarrollo Urbano</t>
  </si>
  <si>
    <t>Obras públicas</t>
  </si>
  <si>
    <t>Ecología</t>
  </si>
  <si>
    <t>(Cantidad de personal inscrito 8 para participar en el programa de capacitacion sobre Registro Civil/total de personal 10 de registro Civil)*100</t>
  </si>
  <si>
    <t>(Cantidad de solicitudes de apoyo 15 para resolver actos relativos al Registro Civil/total de solicitudes recibidas 15 registradas y dado seguimiento hasta su solucion en registro Civil)*100</t>
  </si>
  <si>
    <t>(Cantidad de informes acumulados enviados a la direccion general del registro civil del estado 12 y al sistema nacional de registros  12 responsabilidad delRegistro Civil/total acumulado mensual de informes enviados a la DGRCE  12 y al SNR 12 responsabilidad del registro Civil)*100</t>
  </si>
  <si>
    <t>(valor resultante de sumar los valores individuales  de  los cosientes entre sus denominadores por su ponderacion asignada, que miden las  variables de informes, apoyos y capacitación con sus respectivas ponderaciones de .4, .4 y .2 / la suma de los valores del denominador de las mismas variables)</t>
  </si>
  <si>
    <t>(Cantidad de 25 articulos del manual de organización y obligaciones con el estado  a los que es obligatorio dar seguimiento  y cumplimiento por parte de la direccion municipal de contraloria/ total de 25 articulos del manual de organización y obligaciones con el estado  a los que es obligatorio dar seguimiento  y cumplimiento por parte de la direccion municipal de contraloria)*100</t>
  </si>
  <si>
    <t>(Cantidad de visitas 10 programadas dentro del Programa de inspección a las diferentes dependencias del ayuntamiento / total de visitas 10 programadas dentro del Programa de inspección a las 46 diferentes dependencias del ayuntamiento)*100</t>
  </si>
  <si>
    <t>Mide el porcentaje de cumplimiento del programa de auditorias internas a cuenta publica municipal</t>
  </si>
  <si>
    <t>PORCENTAJE de cumplimiento del programa de auditoria a cuenta pública municipal. (P35-CPACP)</t>
  </si>
  <si>
    <t>(Cantidad de revisiones a cuenta publica ejecutadas de las 12 programadas dentro del Programa de auditoria interna a la cuenta pública municipal / total de auditorias 12 ejecutadas y programadas dentro de auditoria interna municipal)*100</t>
  </si>
  <si>
    <t>Apego a la normatividad para el ejercicio de recursos públicos</t>
  </si>
  <si>
    <t>(valor resultante de sumar los valores individuales  de  los cosientes entre sus denominadores por su ponderacion asignada, que miden las  variables de auditorias, inspecciones y seguimiento con su respectivas ponderaciones de .6, .3 y .1 / la suma de los valores del denominador de las mismas variables)</t>
  </si>
  <si>
    <t>PORCENTAJE de cumplimiento de actividades para la incorporacion del PbR/SED a las actividades de cada dirección municipal. (P34-CAPbR)</t>
  </si>
  <si>
    <t>Mide la relacion de actualizacion de la normatividad local respecto a la estatal y federal incluyendo la imcorporación del PbR/SED</t>
  </si>
  <si>
    <t>(Cantidad de actividades  desarrolladas (4 POA, PAC, Indicadores y Actualizar reglamento) para incorporar el PbR/SED a la evaluación y seguimiento de resultados de la dirección / total de  actividades  desarrolladas (4 POA, PAC, Indicadores y Actualizar reglamento) para incorporar el PbR/SED a la evaluación y seguimiento de resultados de la dirección)*100</t>
  </si>
  <si>
    <t>(Cantidad de criterios 4 (conocimiento del reglamento, correcta aplicación, actualizacion y resultados en la dirección e incorporacion del PbR/SED en su reglamento de la dirección) a verificar y capacitar en su aplicacion correcta / Total de criterios verificados con correcta aplicación)*100</t>
  </si>
  <si>
    <t>(Cantidad de reglamentos por actualizar 46 el correspondiente a cada dirección / Total de direcciones 46)*100</t>
  </si>
  <si>
    <t>Programa anual de capacitación en temas relacionados a la función como derechos humanos, llenado de IPH. faltas administrativas y delitos cometidos por policías municipales.</t>
  </si>
  <si>
    <t>(Cantidad de criterios 4 (derechos humanos, llenado de IPH. faltas administrativas y delitos cometidos por  20 policías municipales) a verificar y capacitar en su aplicacion correcta / Total de criterios verificados con correcta aplicación)*100</t>
  </si>
  <si>
    <t>(Cantidad de 10 examenes para detectar malas prácticas aplicados a los integrantes del cuerpo de seguridad / Total de integrantes 20 del cuerpo de seguridad)*100</t>
  </si>
  <si>
    <t>Mide el porcentaje de examenes a que son sometidos los inetgrantes del cuerpo de seguridad pública municipal y encuestas que se aplican a la ciudadania sobre la percepción de ministerios públicos y procuradurias como corruptas.</t>
  </si>
  <si>
    <t>PORCENTAJE de examenes y encuestas aplicados para prevenir actos y la percepción de corrupción. (P29-EAPAC)</t>
  </si>
  <si>
    <t>(Cantidad de 10 examenes de integridad para detectar actos de corrupción y 4 encuestas de percepción de corrupción de ministerios públicos y procuraduria, aplicados a la ciudadania / Total de examenes y encuestas aplicados)*100</t>
  </si>
  <si>
    <t>(valor resultante de sumar los valores individuales  de  los cosientes entre sus denominadores por su ponderacion asignada, que miden las  variables de corrupción, practicas y capacitación con las correspondientes ponderaciones de .5, .2 y .3 / la suma de los valores del denominador de las mismas variables)</t>
  </si>
  <si>
    <t>(Cantidad de articulos del reglamento interior de trabajo de la administracion municipal actualizados 46 vinculados a las diferentes direcciones / Total de direcciones 46 con reglamento actualizado para vincular al reglamento interior de trabajo de la administracion pública municipal)*100</t>
  </si>
  <si>
    <t>Mide el porcentaje de servidores públicos que participan en el programa anual de capacitacion apegado al diagnostico de necesidades de las 46 direcciones de la administracion municipal</t>
  </si>
  <si>
    <t>(Cantidad de servidores públicos 300 que participan en el programa anual de capacitacion apegado al diagnostico de necesidades de las 46 direcciones de la administracion municipal / Total de servidores públicos 600 que integran las 46 direcciones de la administracion pública municipal)*100</t>
  </si>
  <si>
    <t>PORCENTAJE de cumplimiento del programa municipal de capacitacion. (P27-CPMC)</t>
  </si>
  <si>
    <t>(Razón de las 16 de 46 direcciones municipales agrupadas en 4 programas presupuestarios para dar cumplimiento al Plan Municipal de Desarrollo y Gobernanza que cuentan con su  reglamento actualizado incorporando el PbR/SED )</t>
  </si>
  <si>
    <t>(Razón de 450 de los 600 empleados en las 46 direcciones municipales agrupadas en 4 programas presupuestarios para dar cumplimiento al Plan Municipal de Desarrollo y Gobernanza que han actualizado su reglamento y cumplen con sus obligaciones y atribuciones de acuerdo al manual de organización y reglamento)</t>
  </si>
  <si>
    <t>(Cantidad de licencias 800, permisos 50, concesiones 40, y dictamenes 100 municipales renovados (990) / Total de  licencias 800, permisos 50, concesiones 40, y dictamenes 100 municipales renovados (990))*100</t>
  </si>
  <si>
    <t>Tasa de contribuyentes  cumplidos por cada 990 licencias, permisos, concesiones o dictamenes municipales otorgados</t>
  </si>
  <si>
    <t>(Cantidad de actividades 250 individuales ejecutadas como suma de las 46 direcciones de la administracion municipal / Total de actividades realizadas y evaluadas por las 46 direcciones municipales )*100</t>
  </si>
  <si>
    <t>(Cantidad de equipos de computo (5) de las diferentes direcciones que son modernizados / Total de 30 equipos de computo en las diferentes direcciones municipales)*100</t>
  </si>
  <si>
    <t>(Cantidad de gasto reducido en gasolina (20%), gasto reducido en telefonía (90%) y gasto reducido en víaticos (95%) / Total historico de gasto mensual en gasolina (100%), gasto mensual en telefonía (100%) y gasto mensual en víaticos (100%))*100</t>
  </si>
  <si>
    <t>(Cantidad de aumento (20%) en los ingresos municipales que provienen de captacion directa al reducir en (20%) el porcentaje de contribuyentes en morosidad del 2019 / Total historico 2019 (100%) de ingresos municipales que provienen de captacion directa ))*100</t>
  </si>
  <si>
    <t>(Cantidad de horas adicionales (152 hrs mensuales) de servicio a las 160 normales para la atencion ciudadana para reducir en 50% el tiempo en realizar sus trámites en las oficinas del ayuntamiento / Total historico de horas disponibles para la atencion de la ciudadania por mes (160))*100</t>
  </si>
  <si>
    <t>Mide el nivel de gasto programado en el municipio de acuerdo al ciclo presupuestrio para la implementacion del PbR/SED desde su asignacion por capitulo respecto a los años anteriores</t>
  </si>
  <si>
    <t>(Cantidad de equipos de computo 15 (50%) del total de las diferentes direcciones que son modernizados en sistemas operativos y paqueteria especializada / Total de 30 (100%) equipos de computo en las diferentes direcciones municipales)*100</t>
  </si>
  <si>
    <t>(valor resultante de sumar los valores individuales  de  los cosientes entre sus denominadores por su ponderacion asignada, que miden las  variables de sistemas de cobro, ampliacion de horario, morosidad en pagos, reduccion del gasto, modernizacion de equipos y cumplimiento de atribuciones con las correspondientes ponderaciones de .2, .2, .2, .2, .1 y .1 / la suma de los valores del denominador de las mismas variables)</t>
  </si>
  <si>
    <t>(Cantidad de recursos economicos gestionados 35% adicionalmente a lo programado en el presupuesto de egresos municipal 2020  / Total de recursos economicos programados en el presupuesto de egresos municipal 2020 (100%))*100</t>
  </si>
  <si>
    <t>(Cantidad de leyes federales (1), estatales (1) y municipales (2) que se aplican en la elaboracion de la Ley de Ingresos Municipal 2020  / Total de (10)  leyes federales (5), estatales (3) y municipales (2) que se aplican en la elaboracion de la Ley de Ingresos Municipal 2020)*100</t>
  </si>
  <si>
    <t>(Cantidad de 20 artículos del reglamento aplicados con eficiencia al organizar el programa 2020 de eventos civicos y especiales / Total  de 20 artículos del reglamento necesarios de revisar para organizar con eficiencia al organizar el programa 2020 de eventos civicos y especiales)*100</t>
  </si>
  <si>
    <t>(Cantidad de 15 sesiones de cabildo llevadas a cabo con apego al reglamento municipal aplicado con eficiencia dentro del programa 2020 de sesiones de cabildo ordinarias, especiales y plenarias/ Total  15 sesiones de cabildo llevadas a cabo con apego al reglamento municipal aplicado con eficiencia dentro del programa 2020 de sesiones de cabildo ordinarias, especiales y plenarias)*100</t>
  </si>
  <si>
    <t>(valor resultante de sumar los valores individuales  de  los cosientes entre sus denominadores por su ponderacion asignada, que miden las  variables de sesiones de cabildo, eventos civicos, Ley de ingresos y gestion de recursos con las correspondientes ponderaciones de .3, .2, .2, y .3 / la suma de los valores del denominador de las mismas variables)</t>
  </si>
  <si>
    <t xml:space="preserve">Tasa </t>
  </si>
  <si>
    <t>Mide la Tasa de asuntos dictaminados por comisiones y posteriormente en ayuntamiento y publicados en transparencia</t>
  </si>
  <si>
    <t>(Cantidad de 30 comisiones que deberan ser instaladas para la dicatminación de los asuntos del ayuntamiento y  publicados en transparencia / Total  de 30 comisiones instaladas y en funcionamiento)*100</t>
  </si>
  <si>
    <t>(Cantidad de asuntos dictaminados de los 155 asuntos asignados por cada una de las 31 comisiones mismos que deberan ser posteriormente dicatminados en reunion de ayuntamiento y publicados en transparencia / Total  de comisiones instaladas y en funcionamiento (31))</t>
  </si>
  <si>
    <t>5:31</t>
  </si>
  <si>
    <t>Mide el porcentaje de direcciones de la administración municipal que cuentan con una normatividad local</t>
  </si>
  <si>
    <t>(Cantidad de direcciones 46 que cuentan con su reglamento municipal / Total de direcciones 46 que tienen normada  en su reglamento sus atribuciones y responsabilidades)*100</t>
  </si>
  <si>
    <t>PORCENTAJE de actividades de las direcciones de la administracion municipal en seguimiento por comisiones para verificar su apego a la normatividad local. (P12-ADAMSCVA)</t>
  </si>
  <si>
    <t xml:space="preserve">Mide el porcentaje de la aplicación de la normatividad local por las direcciones de la administracion municipal por las comisiones del ayuntamiento  </t>
  </si>
  <si>
    <t>(Cantidad de actividades 25 realizadas durante el año en las 46  direcciónes apegadas a su reglamento municipal / Total de artciulos 1150 que integran las atribuciones y responsabilidades de las dirección de la administracion municipal en sus reglamentos locales)*100</t>
  </si>
  <si>
    <t>Mide el nivel de confianza de la ciudadania en el trabajo de las diferentes comisiónes del ayuntamiento municipal</t>
  </si>
  <si>
    <t>(valor resultante de sumar los valores individuales  de  los cosientes entre sus denominadores por su ponderacion asignada, que miden las  variables de:  aplicacion de normatividad, contar con normatividad, comisiónes instaladas y asuntos dictaminados,  con sus correspondientes ponderaciones de .2, .4, .1, y .3 / la suma de los valores del denominador de las mismas variables)</t>
  </si>
  <si>
    <t>Establecer capacitación para protección civil y población en general sobre mecanismos de prevención y control de emergencias por fenomenos antropogénicos en el reglamentos.</t>
  </si>
  <si>
    <t>PORCENTAJE de ciudadanos capacitados en emergencias causadas  por fenomenos antropogénicos. (P10-CCIF)</t>
  </si>
  <si>
    <t>Riesgos geológicos, hidrológicos, químicos, sanitarios, organizativos, astrológicos, por incendios y antropogénicos reducidos</t>
  </si>
  <si>
    <t>PORCENTAJE la cantidad de riezgos incluidos en los programas de prevencion y mecanismos de vigilancia en el atlas de riesgos actualizado. (P11-RIPAR)</t>
  </si>
  <si>
    <t>Mide la cantidad de riezgos y mecanismos de emergencias actualizados en el atlas de riesgos municipal y difundidos a la ciudadania</t>
  </si>
  <si>
    <t>(Cantidad de riezgos y mecanismos de prevencion (6) actualizados  / Total de riezgos y mecanismos de prevencion (8))*100</t>
  </si>
  <si>
    <t>Mide la particpacion de la ciudadania en la reducción y denuncia de riezgos  antropogénicos  y sus causas</t>
  </si>
  <si>
    <t>(Cantidad de ciudadanos (600) que participan en las capacitaciones bimestrales sobre los diferentes riezgos y mecanismos de prevencion que se ofrezcan durante el año  / Total capacitaciones (6) sobre riezgos y mecanismos de prevencion)*100</t>
  </si>
  <si>
    <t>Revisar el reglamentos que incorpore la capacitación por parte de los cuerpos de seguridad pública y protección civil a los integrantes de los ejidos municipales y pequeña propiedad</t>
  </si>
  <si>
    <t>PORCENTAJE de ejidatarios capacitados sobre reglamento municipal de proteccion civil. (P9-ECRM)</t>
  </si>
  <si>
    <t>Mide la participación de los integrantes de los ejidos municipales y pequeños propietarios en temas de protección civil en consecuencia reduccion de fenomenos antropogénicos.</t>
  </si>
  <si>
    <t>(Cantidad de ejidatarios y pequeños propiestarios (600) que participan en las capacitaciones bimestrales sobre los diferentes riezgos y mecanismos de prevencion que se ofrezcan durante el año  / Total capacitaciones (6) sobre riezgos y mecanismos de prevencion)*100</t>
  </si>
  <si>
    <t>(Cantidad de eventos de emergencia y riezgo reducidos  o evitados  (25%) en entes establecidos, moviles y transeuntes por inspeccion preventiva / Total  de inspecciónes realizadas en los diferentes espacios de actividad social registradas en el atlas de riezgo municipal  (100))</t>
  </si>
  <si>
    <t>Mide la participación de la ciudadania en temas de protección civil respecto a la poblacion total del municipio</t>
  </si>
  <si>
    <t>(Cantidad de ciudadanos (1200) que participan en el programa de capacitacion bimestrales sobre los diferentes riezgos y mecanismos de prevencion que se ofrece durante el año  / Total de ciudadanos en el municipio)*100</t>
  </si>
  <si>
    <t>PORCENTAJE de riesgos evitados por inspeccion preventiva. (T3-REIP)</t>
  </si>
  <si>
    <t>Índice de reducción de riesgos por desastres geológicos, hirdrológicos, químicos, sanitario, organizativos, astro lógicos, por incendios y antropogénicos. (TRR)</t>
  </si>
  <si>
    <t>(valor resultante de sumar los valores individuales  de  los cosientes entre sus denominadores por su ponderacion asignada, que miden las  variables de:  ciudadanos capacitados, riezgos evitados, ejidatarios capacitados, denuncia de riezgos y actualizacion del atlas,  con sus correspondientes ponderaciones de .1, .2 .1, .2, y .3 / la suma de los valores del denominador de las mismas variables)</t>
  </si>
  <si>
    <t>TASA de delitos calificados como administrativas y del fuero común. (T2-DCAFC)</t>
  </si>
  <si>
    <t>PORCENTAJE de conflictos resueltos en Juzgado Municipal por justicia alternativa. (P7-CRJMJA)</t>
  </si>
  <si>
    <t>Mide el desempeño de los inegrantes del equipo calificador para resolver problemas sociales reduciendo la reinsidencia</t>
  </si>
  <si>
    <t>(Cantidad de ciudadanos (50) infractores reinsidentes al cometer delitos administrativos o del fuero común durante el año  / Total de  ciudadanos (156) infractores al cometer delitos administrativos o del fuero común durante el año)*100</t>
  </si>
  <si>
    <t>(Cantidad de delitos (106) resueltos aplicando la justicia alternativa por los Jueces Municipales durante el año  / Total de  delitos  (156) resuletos por los Jueces Municipales durante el año)*100</t>
  </si>
  <si>
    <t>(valor resultante de sumar los valores individuales  de  los cosientes entre sus denominadores por su ponderacion asignada, que miden las  variables de: mediación y reinsidencia,  con sus correspondientes ponderaciones de .4 y .6 / la suma de los valores del denominador de las mismas variables)</t>
  </si>
  <si>
    <t>Mide el porcentaje de vialidades con señaletica de apoyo al ciudadano y su nivel de deterioro</t>
  </si>
  <si>
    <t>(Cantidad de vialidades (6) municipales con señaletica de apoyo para el ciudadano que presentan algun tipo de deterioro de acuerdo al reglamento  / Total (24) de  vialidades municipales con señaletica de apoyo para el ciudadano de acuerdo al reglamento)*100</t>
  </si>
  <si>
    <t>Relacion de señaletica y vialidades con necesidad de mantenimiento o rehabilitacion por cada 24 vialidades con señaletica en buen estado</t>
  </si>
  <si>
    <t>INDICE de percepción de inseguridad por parte de la población (IPS)</t>
  </si>
  <si>
    <t>(Cantidad de emplados municipales (300) que reciben capacitacion sobre derechos humanos  / Total de emplados municipales (600) )*100</t>
  </si>
  <si>
    <t>(Cantidad de delitos denunciados y registrados en videocamaras (26) durante el año  / Total de  delitos denunciados (156) durante el año)*100</t>
  </si>
  <si>
    <t>PORCENTAJE de vinculación de delitos entre denuncias, fiscalia y videocamaras. (T1-VDDFV)</t>
  </si>
  <si>
    <t>(Cantidad de elementos de seguridad pública (25) capacitados como choferes de patrulla  y manejo de radio y videocamara / Total de elementos de seguridad pública (50) )*100</t>
  </si>
  <si>
    <t>Mide el tiempo transcurrido para que los elementos de seguridad se encuentren capacitados para participar en el grupo especializado</t>
  </si>
  <si>
    <t>(Cantidad de tiempo (6 meses) necesario para que los elementos de seguridad pública se encuentren capacitados para integrarse a cuerpos epecializados / Total de tiempo disponible en el año para que los elementos de seguridad pública se encuentren capacitados para integrarse a cuerpos epecializados)*100</t>
  </si>
  <si>
    <t>(Cantidad de ciudadanos (8) que se incorporan al cuerpo de seguridad pública y transitan por un proceso de integración, orientación y capacitacion antes de salir  a dar atención a la ciudadania al año / Total de  ciudadanos que se incorporan al cuerpo de seguridad pública y transitan por un proceso de integración al año (10))*100</t>
  </si>
  <si>
    <t>(valor resultante de sumar los valores individuales  de  los cosientes entre sus denominadores por su ponderacion asignada, que miden las  variables de: prevalencia delictiva, elementos integrados, evaluados,  capacitados, vinculacion de delitos, derechos humanos,  con sus correspondientes ponderaciones de .2, .1, .2, .2, .2 y .1 / la suma de los valores del denominador de las mismas variables)</t>
  </si>
  <si>
    <t>Mide la tasa de delitos que fueron denunciados por la ciudadania y resueltos como producto de trabajar conjuntamente</t>
  </si>
  <si>
    <t xml:space="preserve">(Tasa de delitos denunciados por la ciudadania y resueltos como resultado del trabajo conjunto entre el cuerpo de seguridad pública y la ciudadania  por cada 10 habitantes    </t>
  </si>
  <si>
    <t>Tasa de prevalencia delictiva por cada diez habitantes denunciados por la ciudadania y resueltos. (P1-DDCR)</t>
  </si>
  <si>
    <t>(Cantidad de personal inscrito (3) para participar en el programa de capacitacion sobre  la Importancia del Medio Ambiente y del Cambio Climático por cada una de las (46) direcciones del Ayuntamiento/total de personal en el ayutamiento (600))*100</t>
  </si>
  <si>
    <t>PORCENTAJE de elaboración de diagnóstico de área natural protegida  municipal para sumar a la superficie estatal bajo esquemas de Área Natural Protegida  (P149-EDANP)</t>
  </si>
  <si>
    <t>(Cantidad de etapas (10) necesarias para terminar el diagnostico para determinar el área natural protegida municipal / Total de etapas cubiertas para  terminar el diagnostico para determinar el área natural protegida municipal (10))*100</t>
  </si>
  <si>
    <t>(Cantidad de actividades 6 (2 dictamines sobre contaminación y 4 talleres sobre medio ambientales) para mejorar la regulación de establecimientos que emiten algun tipo de contaminante al medioambiente / total de actividades (6) para mejorar la regulación de establecimientos que emiten algun tipo de contaminante al medioambiente)*100</t>
  </si>
  <si>
    <t>(valor resultante de sumar los valores individuales  de  los cosientes entre sus denominadores por su ponderacion asignada, que miden las  variables de: regularizacion de empresas, diagnostico y programa capacitación con su correspondientes ponderaciones de .5, .2,  y .3)</t>
  </si>
  <si>
    <t>0.25</t>
  </si>
  <si>
    <t>1.21%</t>
  </si>
  <si>
    <t>37.7%</t>
  </si>
  <si>
    <t>PORCENTAJE de cumplimiento y avance en el programa de obra anual, mantenimiento y rehabilitacion de infraestructura (P147-CAPOAMR)</t>
  </si>
  <si>
    <t>Mide el cumplimiento y avance en el programa de obra anual, de mantenimiento y rehabilitación a escuelas, instalaciones deportivas, vialidades, instalaciones de agua potable y lineas de drenaje</t>
  </si>
  <si>
    <t>(Cantidad de obras concluidas ( 5 nuevas, 10 de manetnimiento y 8 rehabilitadas) como nuevas, de mantenimiento y rehabilitadas para dar cumplimiento al programa anual de obra en educacion, vialidades, agua potable, cultura y deporte/ Total de obras  (23) que integran el programa anual de obra)*100</t>
  </si>
  <si>
    <t>PORCENTAJE de ejercicio de recursos apegados a ley de obra pública y normatividad aplicable que cumpla con la evaluación de la calidad del marco jurídico estatal (P146-ERALOP)</t>
  </si>
  <si>
    <t>Mide el cumplimiento del programa de obra separado por fuente de financiamiento y normatividad aplicable en cumplimiento de la evaluación de la calidad del marco jurídico estatal</t>
  </si>
  <si>
    <t>Mide el avance en la disminución del rezago en infraestructura en localidades del municipio</t>
  </si>
  <si>
    <t>(Cantidad de obras concluidas ( 44 nuevas, 14 de manetnimiento y 10 rehabilitadas) como nuevas, de mantenimiento y rehabilitadas para dar cumplimiento al programa anual de obra en educacion, vialidades, agua potable, cultura y deporte/ Total de obras  (64) que integran el programa anual de obra)*100</t>
  </si>
  <si>
    <t>(Cantidad de etapas (10) completas en la elaboracion de cada uno de los expedientes del programa anual de obra pública  / total de etapas (640) completadas en cada uno de los 64 expedientes del programa anual de obra pública 2020)*100</t>
  </si>
  <si>
    <t>Mide la cantidad de Proyectos de obra concluidos exitosamente de los que integran el programa anual infraestructura municipal</t>
  </si>
  <si>
    <t>(valor resultante de sumar los valores individuales  de  los cosientes entre sus denominadores por su ponderacion asignada, que miden las  variables de: rezago de infraestructura, evaluacion normatividad y cumplimiento PAO con su correspondientes ponderaciones de .4, .4,  y .2)</t>
  </si>
  <si>
    <t>(Cantidad de etapas (10) completas en la elaboracion de cada uno de los expedientes del programa de regularizacion de predios en Santa Rosa y Cedros  / total de etapas (6000) completadas en cada uno de los 600 predios por regularizar en  el programa de regularizacion de predios en Santa Rosa y Cedros)*100</t>
  </si>
  <si>
    <t>(Cantidad de localidades  (10) y fraccionamientos (5) que se incluiran en el estudio de necesidades de equipamiento urbano respecto a (10) variables (Agua, luz, drenaje, pavimento, alumbrado público, transporte público, señaletica vial, banquetas, espacios deportivos, espacios culturales)  100 necesidades / Total de necesidades 150 consideradas como variable en el estudio de equipamiento )*100</t>
  </si>
  <si>
    <t>(Cantidad de puntos(10) a considerar como ingresos a la ciudad (6) y primer cuadro  en cabecera y localidades tradicionales (4) dentro del programa de imagen urbana considerando las variables (fachadas, estacionamiento en calles, banquetas, puestos ambualentes, letreros, colores, paradas de transporte público, señaletica vial y de calles, contenedores o tiradesros de basura, cableados de luz pública, arbotantes, areas verdes, carcamos y tapas de drenaje (16) / Total de puntos 160 a revisar dentro del programa de imagen urbana con las variable mencionadas)*100</t>
  </si>
  <si>
    <t>PORCENTAJE de avance del programa de desarrollo urbano para ser considerado en los municipios que cuentan con instrumentos de planeación urbana, y ordenamiento ecológico y territorial congruentes con los instrumentos superiores (P137-APDU)</t>
  </si>
  <si>
    <t>(Cantidad de temas a desarrollar (9) dentro del Programa Municipal de Desarrollo Urbano a nivel municipal / Total de temas desarrollados dentro del  Programa Municipal de Desarrollo Urbano a nivel municipal (9) )*100</t>
  </si>
  <si>
    <t>(Cantidad de planes (7) a desarrollar dentro del Programa de Planes de Centro de Población en el municipio / Total de planes (7) a desarrollar dentro del  Programa de Planes de Centro de Población en el municipio )*100</t>
  </si>
  <si>
    <t>(Cantidad de temas que determinan la consolidación de las localidaes tradicionales (5) dentro del Programa Municipal de consolidación de localidades tradicionales (4) que cuentan con suelo disponible dentro de sus límites / Total de temas 20 necesarios de cubrir para considararlos como consolidados dentro del Programa Municipal de consolidación de localidades tradicionales (4) que cuentan con suelo disponible dentro de sus límites )*100</t>
  </si>
  <si>
    <t>(Cantidad de temas (5) que determinan la consolidación habitacional de los 10 fraccionamiento urbanos existentes  dentro del Programa Municipal de consolidación habitacional de fraccionamientos urbanos  / Total de temas 50 necesarios de cubrir para considararlos como consolidados dentro del Programa Municipal de consolidación habitacional )*100</t>
  </si>
  <si>
    <t xml:space="preserve">Mide el índice de adtualización de los Instrumentos de planeación urbana </t>
  </si>
  <si>
    <t>(valor resultante de sumar los valores individuales  de  los cosientes entre sus denominadores por su ponderacion asignada, que miden las  variables de: consolidación habitacional en fraccionamientos, consolidacion urbana en localidades, planes de centros, desarrollo urbano, imagen urbana, equipamiento y regularización con su correspondientes ponderaciones de .1, .1, .1, .2, .2, .2, y .1)</t>
  </si>
  <si>
    <t>(Cantidad de temas a desarrollar (9) dentro del programa de impulso al turismo ecológico a nivel municipal / Total de temas desarrollados dentro del  programa de impulso al turismo ecológico a nivel municipal (9) )*100</t>
  </si>
  <si>
    <t>(Cantidad de temas a desarrollar (9) dentro del Programa Municipal de alternativas de crecimiento urbano  sin el cambio de uso de suelos / Total de temas desarrollados dentro del  Programa Municipal de alternativas de crecimiento urbano  sin el cambio de uso de suelos (9) )*100</t>
  </si>
  <si>
    <t>(Cantidad de temas a desarrollar (10) dentro del diagnóstico de explotación territorial / Total de temas (10) desarrollados dentro del  diagnóstico de explotación territorial )*100</t>
  </si>
  <si>
    <t>Mide los avances en la imparticion de los talleres  que integran las campañas</t>
  </si>
  <si>
    <t>(Cantidad de ciudadanos inscritos (350) para participar en el programa de 12 talleres de capacitacion sobre promoción, fomento y participación en 12 campañas de reforestación y conservación del medio ambiente/total de ciudadanos ejidatarios (5000) o pequeña propiedad (600) que participan en el programa)*100</t>
  </si>
  <si>
    <t>(Cantidad de temas a desarrollar (10) dentro del Diagnostico y Programa de Saneamiento de la Presa El Llano / Total de temas (10) desarrollados dentro del  Diagnostico y Programa de Saneamiento de la Presa El Llano )*100</t>
  </si>
  <si>
    <t>(Cantidad de temas a desarrollar (10) dentro del Diagnostico y Programa de Saneamiento Rio Los Sabinos, arroyos y riachuelos / Total de temas (10) desarrollados dentro del  Diagnostico y Programa de Saneamiento Rio Los Sabinos, arroyos y riachuelos )*100</t>
  </si>
  <si>
    <t>Mide el índice de actualización de los Instrumentos de Planeación y Ordenamiento Territorial</t>
  </si>
  <si>
    <t>(valor resultante de sumar los valores individuales  de  los cosientes entre sus denominadores por su ponderacion asignada, que miden las  variables de: diagnostico saneamiento rios, saneamiento presas, reforestación,  regularización, explotación, crecimiento y turismo con su correspondientes ponderaciones de .1, .1, .2, .1, .1, .2, y .2)</t>
  </si>
  <si>
    <t>(valor resultante de sumar los valores individuales  de  los cosientes entre sus denominadores por su ponderacion asignada, que miden las  variables de: ordenamiento, instrumentos, obra pública y condiciones  con su correspondientes ponderaciones de .3 .2, .2, y .3)</t>
  </si>
  <si>
    <t>RAZÓN de cumplimiento de servidores públicos. (T2-CSP)</t>
  </si>
  <si>
    <t>(Cantidad de computadoras (23) incluidas en el programa de mantenimiento y actividades relacionadas a las tecnologías de la informacion (20) que atiende el personal asignado a esta dirección administrativa del ayuntamiento  /total de computadoras y actividades por atender  en la dirección de Informática (43))*100</t>
  </si>
  <si>
    <t>(Cantidad de articulos (20) desarrollados para el reglamento de resguardo, uso y manipulacion de equipos de computacion de la administracion municipal asignadas a las direcciones establecidas / Total de direcciones 23 con equipos de computacion de la administracion municipal asignadas y con aportaciones y conocimiento)*100</t>
  </si>
  <si>
    <t>Mide el avance en la actualización de los equipos, licencias y redes, que permitan la instalacion de sitios de gobierno con servicio de acceso a internet</t>
  </si>
  <si>
    <t>PORCENTAJE de actualización de la red, adquisición de nuevos equipos y colocacion de puntos de acceso a internet (P124-ARANE)</t>
  </si>
  <si>
    <t>(Cantidad de redes de  computacion actualizadas (3), de computadoras adquiridas nuevas (8) y mantenimiento o colocacion de puntos nuevos de acceso a internet  (33) /total de redes, computadoras y puntos de acceso a internet (44))*100</t>
  </si>
  <si>
    <t>(valor resultante de sumar los valores individuales  de  los cosientes entre sus denominadores por su ponderacion asignada, que miden las  variables de: acttualizacion de red, reglamento y mantenimiento con su correspondientes ponderaciones de .4, .2,  y .4)</t>
  </si>
  <si>
    <t>(Cantidad de gestiones exitosas (18) realizadas por la direccion de promocion economica  establecidas en el Plan de vinculación ante  las cámaras industriales, sector empresarial de Jalisco y organismos empresariales  / Total de gestiones (24) realizadas por la direccion de promocion economica  dentro del Plan de vinculación ante  las cámaras industriales, sector empresarial de Jalisco y organismos empresariales  )*100</t>
  </si>
  <si>
    <t xml:space="preserve">Mide los avances en la adecuación del SARE ante la dirección de mejora regulatoria y su inclusion en el índice de facilidad para abrir una empresa </t>
  </si>
  <si>
    <t>PORCENTAJE de adecuación del módulo SARE ante la Dirección de Mejora Regulatoria y su inclusion en el índice de facilidad para abrir una empresa (P122-AMSDMR)</t>
  </si>
  <si>
    <t>(Cantidad de actividades (15) a realizar para adecuar el módulo SARE municipal ante la Dirección de Mejora Regulatoria y su inclusion en el índice de facilidad para abrir una empresa  / Total de actividades (15) concluidas para la adecuación del módulo SARE municipal ante la Dirección de Mejora Regulatoria y su inclusion en el índice de facilidad para abrir una empresa)*100</t>
  </si>
  <si>
    <t>(Cantidad de actividades (15) a realizar para gestionar un espacio para la atención de comerciantes y empresarios por parte de la Dirección de promoción Económica  / Total de actividades (15) concluidas para la para gestionar un espacio para la atención de comerciantes y empresarios por parte de la Dirección de promoción Económica)*100</t>
  </si>
  <si>
    <t>Mide la relación de centros económicos municipales que reciben orientacion o apoyo economico para su fortalecimiento</t>
  </si>
  <si>
    <t>(valor resultante de sumar los valores individuales  de  los cosientes entre sus denominadores por su ponderacion asignada, que miden las  variables de: espacio de atención, adecuacion de modulo y plan de vinculación con su correspondientes ponderaciones de .3, .4,  y .3)</t>
  </si>
  <si>
    <t>0.898</t>
  </si>
  <si>
    <t>Mide el avance en el diagnóstico y su aplicación en mejorar las instalaciónes del rastro municipal</t>
  </si>
  <si>
    <t>(Cantidad de actividades (10) a realizar para mejorar las instalaciones y servicio con equipamiento del rastro municipal  / Total de actividades (10) concluidas para mejorar las instalaciones y servicio con equipamiento del rastro municipal )*100</t>
  </si>
  <si>
    <t>Fortalecer el sacrificio, producción y venta de ganado local</t>
  </si>
  <si>
    <t>PORCENTAJE de sacrificio, producción y venta de ganado local (P119-VSGL)</t>
  </si>
  <si>
    <t>Mide el incremento de consumo de ganado local</t>
  </si>
  <si>
    <t>(Cantidad de sacrificios (2600), producción de canal por trabajador (520) y venta de ganado de productores locales (2080) por año en el rastro municipal / Total de cabezas de ganado registrado en el rastro municipal (2600), producción de canal por trabajador (520) y venta de ganado de productores locales (2600) por año en el rastro municipal para venta al menudeo como carne en los establecimientos comerciales en territorio municipal)*100</t>
  </si>
  <si>
    <t>Mide el cumplimiento del plan de inspección en rastro y carnicerias</t>
  </si>
  <si>
    <t>(Cantidad de actividades contenidas en el plan de supervición (5) a realizar para inspeccionar a los tablajeros respecto a la propiedad de las cebazas de ganado a sacrificar y del cumplimiento de los requisitos (5) para tener canales de carne expuestas a la venta en los locales comerciales de atencion a la ciudadania / Total de actividades (10) de inspección y verificación contenidas en el reglamento de sacrificio y venta de ganado en espacios comerciales particulares dentro del territorio municipal)*100</t>
  </si>
  <si>
    <t>(valor resultante de sumar los valores individuales  de  los cosientes entre sus denominadores por su ponderacion asignada, que miden las  variables de: inspección, sacrificio  e instalaciones con su correspondientes ponderaciones de .3, .3,  y .4)</t>
  </si>
  <si>
    <t>0.90</t>
  </si>
  <si>
    <t>(Cantidad de cabezas de ganado inspeccionadas en píe y en sacrificio mediante diagnostico (2600) por año en el rastro municipal / Total de cabezas de ganado registrado en el rastro municipal (2600) inspeccionado y sacrificado con diagnostico de visto bueno para venta al menudeo como carne en los establecimientos comerciales en territorio municipal)*100</t>
  </si>
  <si>
    <t>(Cantidad de gestiones realizadas (5) por la direccion de Rastro Municipal ante las instancias correspondientes para contar con un MVZ con la experiencia y capacidad de desempeñar las actividades  establecidas en el reglamento municipal de inpector de diagnostico para la autorizacion del sacrificio de ganado y (1) programa de capacitacion del MVZ / Total de gestiones y programa de capacitacion del MVZ (6) realizadas por la direccion de  Rastro Municipal)*100</t>
  </si>
  <si>
    <t>(valor resultante de sumar los valores individuales  de  los cosientes entre sus denominadores por su ponderacion asignada, que miden las  variables de: personal de inspección, inspecciónes con su correspondientes ponderaciones de .4,  y .6)</t>
  </si>
  <si>
    <t>0.66</t>
  </si>
  <si>
    <t>Mide el incremento de familias productoras rurales que tienen buenas prácticas productivas</t>
  </si>
  <si>
    <t>(Cantidad de familias de productores y jovenes (100) que desarrollan buenas prácticas productivas en sus sistemas de producción  / Total de familias de productores y jovenes (100) que desarrollan buenas prácticas productivas en sus sistemas de producción)*100</t>
  </si>
  <si>
    <t>(Cantidad de héctareas (100) que usan abono organico para enriquecer sus cultivos / Total de héctareas (100) que usan abono organico para enriquecer sus cultivos)*100</t>
  </si>
  <si>
    <t>(Cantidad de héctareas (50) incrementadas para la producción orgánica / Total de  héctareas (50) incrementadas para la producción orgánica)*100</t>
  </si>
  <si>
    <t>(Cantidad de productores (300) que participan en los 9 talleres de transferencia de tecnología / Total de productores (300) que participan en los 9 talleres de transferencia de tecnología )*100</t>
  </si>
  <si>
    <t>Mide los avances en la gestión, asignación y la aplicación de los paquetes tecnológicos</t>
  </si>
  <si>
    <t>(Cantidad de paquetes tecnólogicos (100) asignados a productores agricolas  / Total de  paquetes tecnólogicos (100) asignados a productores agricolas)*100</t>
  </si>
  <si>
    <t xml:space="preserve">Mide los avances en la gestión de paquetes económicos que mejoren la productividad con su aplicación </t>
  </si>
  <si>
    <t>(Cantidad de paquetes económicos agricolas (300) gestionados para mejorar la productividad  / Total de paquetes económicos agricolas (300) gestionados para mejorar la productividad  )*100</t>
  </si>
  <si>
    <t>(valor resultante de sumar los valores individuales  de  los cosientes entre sus denominadores por su ponderacion asignada, que miden las  variables de: paquetes económicos, paquetes tecnológicos, transferencia tecnología, área produccion organica, consumo abono, buenas prácticas  con su correspondientes ponderaciones de .1, .1, .2, .2, .2,  y .2)</t>
  </si>
  <si>
    <t>1</t>
  </si>
  <si>
    <t>Mide los avances en las etapas para conformar el comité municipal y las actividades del programa de promocion turistica municipal</t>
  </si>
  <si>
    <t>(Cantidad de etapas (10) de trabajo para conformar el comité municipal y las actividades del programa de promocion turistica municipal  / Total de etapas (10) de trabajo para conformar el comité municipal y las actividades del programa de promocion turistica municipal )*100</t>
  </si>
  <si>
    <t>(Cantidad de etapas (20) de trabajo para integrar un padrón de prestadores de servicios turísticos y la gestion de la declaración de zonas de desarrollo turístico vinculadas a un programa de actividades / Total de etapas (20) de trabajo para integrar un padrón de prestadores de servicios turísticos y la gestion de la declaración de zonas de desarrollo turístico vinculadas a un programa de actividades )*100</t>
  </si>
  <si>
    <t>Mide el avance en la gestión de las etapas para integrar un padrón de prestadores de servicios turísticos y la gestion de la declaración de zonas de desarrollo turístico vinculadas a un programa de actividades</t>
  </si>
  <si>
    <t xml:space="preserve">Mide la cantidad de convenios de servicios turisticos ofertados por los habitantes del municipio </t>
  </si>
  <si>
    <t>(Cantidad de ciudadanos (100) a los que se les ha ofertado la participación en servicios al turismo bajo un esquema de convenio y servicio de hospedaje, alimentación y trayectos turisticos  / Total de ciudadanos (100) a los que se les ha ofertado la participación en servicios al turismo bajo un esquema de convenio y servicio de hospedaje, alimentación y trayectos turisticos)*100</t>
  </si>
  <si>
    <t>PORCENTAJE de elaboracion y gestión del programa de apoyo a giros económicos (P106-PAGE)</t>
  </si>
  <si>
    <t>(Cantidad de centros económicos con giro de atención y servicio al turismo (50) que pueden ser susceptibles de participar en el finaciamiento para mejorar y fortalecer los servicios que ofrecen al turismo / Total de centros económicos con giro de atención y servicio al turismo (50) que pueden ser susceptibles de participar en el finaciamiento para mejorar y fortalecer los servicios que ofrecen al turismo)*100</t>
  </si>
  <si>
    <t xml:space="preserve">Mide la afluencia y el incremento de turistas y visitantes al municipio </t>
  </si>
  <si>
    <t>(valor resultante de sumar los valores individuales  de  los cosientes entre sus denominadores por su ponderacion asignada, que miden las  variables de: Servicios, Convenio, Padron y Comité, con su correspondientes ponderaciones de .2, .2, .3,  y .3)</t>
  </si>
  <si>
    <t>(Cantidad de centros económicos (150) que impulsan el comercio y la economia familiar en el municipio que pueden ser incorporados al programa de fortalecimiento economico / Total de  centros económicos (400) que impulsan el comercio y la economia familiar en el municipio )*100</t>
  </si>
  <si>
    <t>(Cantidad de actividades (10) a desarrollar para elaborar plan de empadronamiento, atención, seguimiento e impulso al comercio ambulante y locatario en mercados / Total de   actividades (10) a desarrollar para elaborar plan de empadronamiento, atención, seguimiento e impulso al comercio ambulante y locatario en mercados )*100</t>
  </si>
  <si>
    <t>(Cantidad de actividades (10) a desarrollar para organizar el padrón de licencias municipales otorgados por giro, calles y tipo de establecimiento  / Total de   actividades (10) a desarrollar para organizar el padrón de licencias municipales otorgados por giro, calles y tipo de establecimiento )*100</t>
  </si>
  <si>
    <t>Apoyar la detección de necesidades de capacidades desde la solicitud de licencias para enriquecer la gestión financiera del centro economico</t>
  </si>
  <si>
    <t>(Cantidad de actividades (15) a desarrollar para detectar necesidades y elaborar  un programa de capacitacion desde la solicitud de licencia municipal por giro y de esta manera enriquecer la gestión financiera del centro economico/ Total de    actividades (15) a desarrollar para detectar necesidades de capacitacion desde la solicitud de licencia municipal por giro y de esta manera enriquecer la gestión financiera del centro economico )*100</t>
  </si>
  <si>
    <t>(Cantidad de actividades a desarrollar para establecer el procedimiento ejecutivo de revision, autorizacion o renovación de licencias municipales que fomentan el empleo formal  (10) y las que se encuentran en el empleo informal  (8) / Total de  actividades a desarrollar para establecer el procedimiento ejecutivo de revision, autorizacion o renovación de licencias municipales que fomentan el empleo formal  (10) y las que se encuentran en el empleo informal  (8) )*100</t>
  </si>
  <si>
    <t xml:space="preserve">Mide el incremento en la recaudación municipal por contribuciones cumplidos por la expedixion de licencias </t>
  </si>
  <si>
    <t>(valor resultante de sumar los valores individuales  de  los cosientes entre sus denominadores por su ponderacion asignada, que miden las  variables de: dictamen ejecutivo, deteccion de capacidades, organizacion de padron, plan de empadronamiento e impulso la economia  con su correspondientes ponderaciones de .2, .1, .2, .2,  y .3)</t>
  </si>
  <si>
    <t>0.38</t>
  </si>
  <si>
    <t>(valor resultante de sumar los valores individuales  de  los cosientes entre sus denominadores por su ponderacion asignada, que miden las  variables de: recaudación por licencias, incremento de turistas, productividad agropecuaria, sacrificio e inspeccion de ganado, proveduria de carne, incremento en promocion economica  con su correspondientes ponderaciones de .2, .2, .2, .1, 0.15, .1  y .05)</t>
  </si>
  <si>
    <t>(Cantidad de eventos (25) organizados con la participación de comunicacion social  / Total de  eventos (50) organizados por las diferentes direcciones de la administración municipal)*100</t>
  </si>
  <si>
    <r>
      <t>Instalación de</t>
    </r>
    <r>
      <rPr>
        <sz val="9"/>
        <color indexed="10"/>
        <rFont val="Arial"/>
        <family val="2"/>
      </rPr>
      <t xml:space="preserve"> </t>
    </r>
    <r>
      <rPr>
        <sz val="9"/>
        <color indexed="8"/>
        <rFont val="Arial"/>
        <family val="2"/>
      </rPr>
      <t>contenedores de basura en colonias, fraccionamientos y comunidades rurales y mantenimiento preventivo a camiones recolectores de basura</t>
    </r>
  </si>
  <si>
    <r>
      <t xml:space="preserve">Creación de </t>
    </r>
    <r>
      <rPr>
        <sz val="9"/>
        <color indexed="8"/>
        <rFont val="Arial"/>
        <family val="2"/>
      </rPr>
      <t xml:space="preserve">nuevas rutas de recolección de basura, impulsando la separación de basura </t>
    </r>
  </si>
  <si>
    <t>Generar un programa de estrategias de comunicación masiva en diferentes canales informativos.</t>
  </si>
  <si>
    <t>Mide los avances en la implementacion del programa de estrategias de comunicación masiva a la ciudadania</t>
  </si>
  <si>
    <t>(Cantidad de eventos (200) publicitados en las 5 estrategias (5, Periodico (25), periodico mural(50), Sítio Web del Municipio(25), Facebook(50), páguina de transparencia (50)) establecidas en el programa de comunicacion social / Total de  eventos (200) publicitados a traves de los diferentes espacios y estratgias de comunicación social)*100</t>
  </si>
  <si>
    <t xml:space="preserve">(Tasa de ciudadanos informados de los diferentes eventos y acciones del gobierno municipal  como resultado del programa de estrategias de comunicación esteblecido por  cada 100 habitantes    </t>
  </si>
  <si>
    <t>90:100</t>
  </si>
  <si>
    <t>(Cantidad de articulos (8) del reglamento de gobierno y la administracion pública municipal que deberan atender los delegados municipales  / Total de  articulos (14) que deberan atender en el capitulo VII del raglamento de gobierno y la administración pública municipal)*100</t>
  </si>
  <si>
    <t xml:space="preserve">(Tasa de ciudadanos atendidos y/o consultados respecto a los servicios en supervicion de los delegados municipales por  cada 100 habitantes    </t>
  </si>
  <si>
    <t>60:100</t>
  </si>
  <si>
    <t>(Cantidad de articulos (6) del reglamento de gobierno y la administracion pública municipal que deberan atender los delegados municipales  / Total de  articulos (14) que deberan atender en el capitulo VII del raglamento de gobierno y la administración pública municipal)*100</t>
  </si>
  <si>
    <t>(Cantidad de personal (6) nuevo que se integra para fortalecer los servicios municipales de salud  / Total de  personal (9) que ya labora en los  servicios municipales de salud)*100</t>
  </si>
  <si>
    <t>(Cantidad de ciudadanos encuestados (80) durante el mes y resueltos como satisfechos del servicio recibido / Total de  ciudadanos (100) que solicitaron los servicios de salud por mes )*100</t>
  </si>
  <si>
    <t xml:space="preserve">Gestionar la creación de área de hemodiálisis,  cubículo de choque y programa de capacitación  a 5 médicos y 5 enfermeras </t>
  </si>
  <si>
    <t>(Cantidad de gestiones (3) necesarias para mejorar la infraestructura de atención y capacidades del personal que labora en ellos / Total de proyectos (3) que nececitan gestiones y financiamiento para mejorar los servicios de salud )*100</t>
  </si>
  <si>
    <t>(Cantidad de emplados del ayuntamiento municipal (400) que hacen uso y participan de los servicios de seguridad social / Total de  emplados  (600) del ayuntamiento municipal que hacen uso y participan de los servicios de seguridad social)*100</t>
  </si>
  <si>
    <t>(valor resultante de sumar los valores individuales  de  los cosientes entre sus denominadores por su ponderacion asignada, que miden las  variables de: participacion trabajadores, gestiones médicas, satisfaccion beneficiarios, personal y paramédicos con su correspondientes ponderaciones de .2, .3, .2,  y .3)</t>
  </si>
  <si>
    <t>(Cantidad de ciudadanos (270) del municipio que atienden el plan  anual de visitas trimestral en los 5  comites vecinales para capacitación sobre los beneficios de la participación ciudadana / Total de ciudadanos (300) del municipio que atienden el plan  anual de visitas bimestral para capacitación sobre los beneficios de la participación ciudadana)*100</t>
  </si>
  <si>
    <t>(Cantidad de sesiones (20) entre los (5) consejos vecinales ciudadanos en los que se aborda plan  anual de visitas trimestrales respecto a temas de importancia  y capacitación sobre los beneficios de la participación ciudadana / Total de sesiones (20) entre los (5) consejos vecinales ciudadanos en los que se aborda plan  anual de visitas bimestral respecto a temas de importancia  y capacitación sobre los beneficios de la participación ciudadana)*100</t>
  </si>
  <si>
    <t>Mide la participación de los integrantes de los consejo de participación ciudadana en el programa anual de sesiones</t>
  </si>
  <si>
    <t xml:space="preserve">(Tasa de ciudadanos que participan en las sesiones de los comites vecinales para atender el plan anual de sesiones  por cada consejero    </t>
  </si>
  <si>
    <t>8.5 : 1</t>
  </si>
  <si>
    <t>(Cantidad de solicitudes y reportes de apoyo  (15) recibidas en la direccion de atencion a la ciudadania por mes y colocadas en el programa adaptado en la nube para su seguimiento y resolución por la direccion directamente involucrada en el transcurso de dicho mes / Total de solicitudes y reportes de apoyo  (15) recibidas en la direccion de atencion a la ciudadania por mes y que se a dado puntual seguimiento a su solución por la direccion directamente involucrada)*100</t>
  </si>
  <si>
    <t xml:space="preserve">(Tasa de solicitudes recibidas y dirigidas a la direccion que atienede el tema relacionado y resueltas satisfactoriamente por cada 100 solicitudes     </t>
  </si>
  <si>
    <t>80 : 100</t>
  </si>
  <si>
    <t>(Cantidad de ciudadanos (8) que logra colocar el DIF mensualmente en un empleo despues de recibir una capacitacion para encontrar un empleo personal / Total de ciudadanos (10) que acuden mensualmente al DIF a solicitar apoyo para conseguir una capacitacion para encontrar un empleo personal)*100</t>
  </si>
  <si>
    <t>(Cantidad de ciudadanos, familias y personas con algún tipo de vulnerabilidad  relacionadas a la salud, discapacidad, medidas de protección, atención jurídica y/o psicológica (130) que solicitan apoyo mensualmente y se les puede otorgar / Total de de ciudadanos, familias y personas con algún tipo de vulnerabilidad  relacionadas a la salud, discapacidad, medidas de protección, atención jurídica y/o psicológica (160) que solicitan apoyo mensualmente)*100</t>
  </si>
  <si>
    <t>Mide el incremento en la atención a las familias con el incremento de horario y talleres de capacitación</t>
  </si>
  <si>
    <t>(Cantidad de familias (444) que se han podido atender con las (56) horas adicionales mensuales para mejorar la atencion mediante la ampliación de horario de atención y capacitación / Total de  familias (500) que se espera atender con la ampliación de horario de atención y capacitación)*100</t>
  </si>
  <si>
    <t>Índice de atención en el DIF municipal (T11-ADIFM)</t>
  </si>
  <si>
    <t>(valor resultante de sumar los valores individuales  de  los cosientes entre sus denominadores por su ponderacion asignada, que miden las  variables de: transparencia de información, ampliacion horario, atencion familiar y capacitación laboral con su correspondientes ponderaciones de .2, .2, .3,  y .3)</t>
  </si>
  <si>
    <t>(Cantidad de solicitudes de informacion (432) que se reciben en la direccion municipal de transparencia a traves de los diferentes mecanismos para atender a la ciudadania y que se dictaminen positivamente/ Total de solicitudes de informacion (450) que se reciben en la direccion municipal de transparencia a traves de los diferentes mecanismos para atender a la ciudadania)*100</t>
  </si>
  <si>
    <t>(Cantidad de familias (2000) que cuentan con espacios ocupados en los cementerios municipales y familias de la pobalcion municipal que pueden participar en el programa de difusion del reglamento de cementerios y que les  puede interesar conocer  el uso y aplicación / Total de familias (7500) que radican en el territorio municipal que pueden ocupar espcios en los cementerios municipales  que les puede interesar conocer el reglamento de cementerios municipal  sobre el uso y aplicación )*100</t>
  </si>
  <si>
    <t>Programa de ampliación de red de alumbrado y agua potable en los panteones municipales</t>
  </si>
  <si>
    <t>(Cantidad de metros lineales ampliados en la red de alumbrado publico (300) y agua potable (400) dentro del programa de ampliación de las instalaciones de los panteones municipales  / Total de metros lineales necesarios de ampliar en la red de alumbrado publico (600) y agua potable (800) dentro de las instalaciones de los panteones municipales)*100</t>
  </si>
  <si>
    <t>(Cantidad de actividades administrativas y organizacionales a desarrolladas dentro del programa anual de trabajo (8) / Total de actividades administrativas y organizacionales a desarrollar dentro del programa anual de trabajo (12) )*100</t>
  </si>
  <si>
    <t>(valor resultante de sumar los valores individuales  de  los cosientes entre sus denominadores por su ponderacion asignada, que miden las  variables de: actividades y reorganización, ampliacion servicios y difusión reglamento con su correspondientes ponderaciones de .3, .4, y .3)</t>
  </si>
  <si>
    <t>(Cantidad de variables (8) a atendidas dentro del programa de infraestructura en fraccionamientos / Total de variables (10) a considerar dentro del programa de infraestructura en fraccionamientos)*100</t>
  </si>
  <si>
    <t>(Cantidad de variables (5) a atendidas dentro del programa de servicios básicos necesarios en fraccionamientos / Total de variables (8) a considerar dentro del programa de servicios básicos necesarios en fraccionamientos)*100</t>
  </si>
  <si>
    <t xml:space="preserve">(Tasa de servicios e infraestructura atendidos en los fracionamientos por cada 10 esteblecidos en los respectivos programas   </t>
  </si>
  <si>
    <t>7 : 10</t>
  </si>
  <si>
    <t>Mide la proporción de eventos y adiestramientos culturales dirigidos a grupos prioritarios</t>
  </si>
  <si>
    <t>Mide el cumplimiento de los cursos artisticos y el capital humano artístico ocupado y empleado</t>
  </si>
  <si>
    <t>Mide la relación de coberura educativa reflejado en el grado municipal promedio de escolaridad</t>
  </si>
  <si>
    <t>Mide los avances de ejecución de los talleres deportivos con el número de atletas jaliscienses que se integran a la selección nacional.</t>
  </si>
  <si>
    <t>Mide el avance en la organización y funcionamiento de las ligas deportivas que incorporan población que participa en los proyectos de cultura física en el  municipio (estado).</t>
  </si>
  <si>
    <t>TASA de participación ciudadana en actividades culturales, recreativas y festivales  (T9-PACyD)</t>
  </si>
  <si>
    <t xml:space="preserve">(Tasa de participación ciudadana en actividades culturales, recreativas y festivales  por cada 1000 habitantes    </t>
  </si>
  <si>
    <t>(Cantidad de talleres (6) realizados dentro del programa de arte y danza en las diferentes plazas y espacios destinados para ello en el municipio con 25 participantes en cada uno / Total  talleres (6) realizados dentro del programa de arte y danza en las diferentes plazas y espacios destinados para ello en el municipio)*100</t>
  </si>
  <si>
    <t>(Cantidad de cursos  (6) realizados dentro del programa de canto, musica, pintura y danza  en las diferentes plazas y espacios destinados para ello en el municipio con 25 participantes en cada uno  / Total cursos  (6) programados dentro del programa de canto, musica, pintura y danza  en las diferentes plazas y espacios destinados para ello en el municipio)*100</t>
  </si>
  <si>
    <t>(Cantidad de eventos (13) realizados dentro del programa de festivales, culturales y tradicionales en las diferentes plazas y espacios destinados para ello en el municipio con 500 participantes en cada uno  / Total de eventos (13) realizados dentro del programa de festivales, culturales y tradicionales en las diferentes plazas y espacios destinados para ello en el municipio)*100</t>
  </si>
  <si>
    <t>90 : 1000</t>
  </si>
  <si>
    <t>PORCENTAJE de planteles de educación básica que participaron en el programa de infraestructura escolar (P76-CTIE)</t>
  </si>
  <si>
    <t>Mide el avance en los tramites para que los planteles de educación básica sean beneficiados  en el programa de infraestructura escolar</t>
  </si>
  <si>
    <t>(Cantidad de planteles de educación básica  (32) -Preescolar 15, escuelas primarias 17, escuela secundaria 0- beneficiadas  con el programa de infraestructura escolar / Total planteles de educación básica (68) -Preescolar 29, escuelas primarias 31, escuelas secundaria 8- que necesitan ser beneficiadas  con el programa de infraestructura escolar)*100</t>
  </si>
  <si>
    <t>(Cantidad de estudiantes (1200) que participaron en los 5 programas de capacitacion y seguimiento de las escuelas de nivel Superior (1) y medio superior (6), de afiliacion federal, estatal o particular.  / Total de estudiantes (1800) que participaron en los 5 programas de capacitacion y seguimiento de las escuelas de nivel Superior (3) y medio superior (3), 1-programas de valores y autoestima. 2-Programa de becas.  3-Llevar a cabo conferencias motivacionales. 4-Caja de herramientas contra la deserción escolar. 5- SEMS. de afiliacion federal, estatal o particular)*100</t>
  </si>
  <si>
    <t>30 : 1000</t>
  </si>
  <si>
    <t xml:space="preserve">(Tasa de cobertura educativa básica, media y superior municipal por cada uno de los 452 alumnos que se inscriben en educacion superior en los planteles educativos en el municipio   </t>
  </si>
  <si>
    <t>(Cantidad de atletas y deportistas (4) que calificaron en los talleres de capacitación y entrenamiento para competir en la olimpiada nacional / Total de atletas y deportistas (20) que participan en los talleres de capacitación y entrenamiento para competir en la olimpiada nacional)*100</t>
  </si>
  <si>
    <t>(Cantidad de población (3600) que participa en proyectos de cultura fisica -100 jovenes- y deporte -15 ligas deportivas- en el municipio / Total de población (3700) que participa en proyectos de cultura fisica y deporte en el municipio)*100</t>
  </si>
  <si>
    <t>(Cantidad de población (3000) que participa en torneos relampago -10 equipos en 15 ligas deportivas- en el municipio / Total de población (3600) que participa en torneos relampago -10 equipos en 15 ligas deportivas- en el municipio)*100</t>
  </si>
  <si>
    <t>(Cantidad de áreas y espacios establecidos para la practica del deporte y la cultura física (15) con actividades y trabajos incluidos en el programa de mantenimiento / Total de áreas y espacios establecidos para la practica del deporte y la cultura física (20) con las actividades y trabajos establecidos en el programa de mantenimiento)*100</t>
  </si>
  <si>
    <t>Índice de actividad física y deportiva  (T7-AFyD)</t>
  </si>
  <si>
    <t>Mide la relación de ciudadanos que hacen ejercicio o actividad fisica respecto a los que no lo hacen</t>
  </si>
  <si>
    <t>(valor resultante de sumar los valores individuales  de  los cosientes entre sus denominadores por su ponderacion asignada, que miden las  variables de: mantenimiento áreas, torneos relampagos, ligas deportivas y talleres deportivos  con su correspondientes ponderaciones de .3, .2, .2 y .3)</t>
  </si>
  <si>
    <t>0.22</t>
  </si>
  <si>
    <t>(Cantidad de actividades  (12) concluidas para la elaboración del reglamento  homologado a la  Ley de Acceso a una Vida Libre de Violencia y a la Ley de Igualdad  para Mujeres y Hombres / Total de  actividades  (12) para la elaboración del reglamento  homologado a la  Ley de Acceso a una Vida Libre de Violencia y a la Ley de Igualdad  para Mujeres y Hombres )*100</t>
  </si>
  <si>
    <t>PORCENTAJE de implementación de los dos programas con población femenina ocupada (P70-IDP)</t>
  </si>
  <si>
    <t>Mide el numero de población femenina ocupada y activas en el empoderamiento y activación de la mujer</t>
  </si>
  <si>
    <t>Mide le disminución y denuncia del abuso de mujeres violentadas que pueden terminar en feminicidios</t>
  </si>
  <si>
    <t>(Cantidad de actividades  (24) concluidas para la implementación de los programas  "Mujer es poder (11)"  y "Mujeres en acción (13)" manteniendo a poblacion femenina ocupada en ellos / Total de de actividades  (26) para la implementación de los programas  "Mujer es poder (12)"  y "Mujeres en acción (14)" manteniendo a poblacion femenina ocupada en ellos )*100</t>
  </si>
  <si>
    <t>PORCENTAJE de avance del programa de prevención de la violencia de genero que disminuya la presencia de feminicidios (P69-APPVG)</t>
  </si>
  <si>
    <t>(Cantidad de actividades  (27) concluidas para la implementación de los programas para prevenir y erradicar la violencia de genero.  1 .- Proyecto quiérete Mujer (12) y  2.-Proyecto Junto a ti (15)".  / Total de actividades  (31) para la implementación de los programas para prevenir y erradicar la violencia de genero.  1 .- Proyecto quiérete Mujer (14) y  2.-Proyecto Junto a ti (17)". )*100</t>
  </si>
  <si>
    <t>Índice de maltrato y desigualdad de género (T6-MyDG)</t>
  </si>
  <si>
    <t>(valor resultante de sumar los valores individuales  de  los cosientes entre sus denominadores por su ponderacion asignada, que miden las  variables de: prevención de violencia, femeninas ocupadas y actualizacion reglamento  con su correspondientes ponderaciones de .3, .3,  y .4)</t>
  </si>
  <si>
    <t>Mide la reducción del maltrato mediante la prevencion, ocupación y su reglamento</t>
  </si>
  <si>
    <t>0.92</t>
  </si>
  <si>
    <t>PORCENTAJE de avance en el desarrollo del Plan económico estratégico (P66-ADPE)</t>
  </si>
  <si>
    <t>Mide los avances en el cumplimiento del plan económico estratégico a traves de beneficiar a los adultos mayores</t>
  </si>
  <si>
    <t>Mide el numero de ciudadanos que se mantienen como beneficiarios con cobertura de servicios de salud</t>
  </si>
  <si>
    <t>PORCENTAJE de cobertura en servicios básicos a Zonas Prioritarias con carencias sociales (P68-CSBZP)</t>
  </si>
  <si>
    <t>Mide los habitante con carencias sociales que cuentan con servcios básicos dentro de los poligonos de zonas prioritarias</t>
  </si>
  <si>
    <t>(Cantidad de población (11,480) atendida que vive en las zonas de atencion prioritaria con carencias sociales en el municipio de acuerdo a CONAPOJ 2015/ Total de población (16,399) que vive en las zonas de atencion prioritaria con carencias sociales (Rezago educativo 8,669, Acceso a los servicios de salud 9,847, Acceso a la seguridad social 22,255, Calidad y espacios de la vivienda 5,400, Acceso a los servicios básicos en la vivienda 1,700  y Acceso a la alimentación 7,194) en el municipio)*100</t>
  </si>
  <si>
    <t>(Cantidad de población (2278) atendida que se mantiene con cobertura y poliza activa de  seguridad pública de salud en el municipio de acuerdo a INEGI, Censo de Población y Vivienda, 2010/ Total de población (9,847) INEGI, Censo de Población y Vivienda, 2010  que necesita incorporar a cobertura y poliza activa de  seguridad pública de salud en el municipio )*100</t>
  </si>
  <si>
    <t>(Cantidad de población (4,256)  que se mantiene como vulnerable por ingresos en el municipio de acuerdo a INEGI, Censo de Población y Vivienda, 2010/ Total de Población vulnerable por carencias sociales  (16,399) INEGI, Censo de Población y Vivienda, 2010  que necesitanser incorporados a programas de apoyo economico en el municipio )*100</t>
  </si>
  <si>
    <t>(Cantidad de población (911)  que se mantiene en situación de pobreza multidimensional extrema en el municipio de acuerdo a INEGI, Censo de Población y Vivienda, 2010/ Total de Población en situación de pobreza multidimensional (15,133) INEGI, Censo de Población y Vivienda, 2010  que necesitanser incorporados a programas de apoyo que ayuden a superar esta condicion en el municipio )*100</t>
  </si>
  <si>
    <t xml:space="preserve">6% </t>
  </si>
  <si>
    <t>Mide la reducción de familias en situación de pobreza multidimensional extrema</t>
  </si>
  <si>
    <t>PORCENTAJE de incremento en la recoleccion de basura (P65-ACNRRB)</t>
  </si>
  <si>
    <t xml:space="preserve">Mide el incremento en la recolección de basura como consecuencia del crecimiento poblacional y la precaria cultura del reciclaje de desechos solidos </t>
  </si>
  <si>
    <t>((Cantidad de  toneladas de basura proyectada a recolectar por crecimiento urbano  por mes (346) en las rutas municipales existentes / Total de toneladas de basura recolectada actualmente por mes (270) en las rutas municipales existentes)*100)-100</t>
  </si>
  <si>
    <t>(Cantidad de contenedores instalados en el mes (0) y camiones con mantenimiento preventivo en el mes (12) / Total de contenedores instalados en colonias y fraccionamientos en el mes (0) y camiones recolectores con mantenimiento preventivo durante el mes (12)  como actividades del programa de limpia y recolección de basura )*100</t>
  </si>
  <si>
    <t>(Cantidad de  gestiones y actividades a realizar (10) para la gestión de un camion compactador para la recoleccion de basúra / Total de gestiones y actividades a realizar (10) para la gestión de un camion compactador para la recoleccion de basúra )*100</t>
  </si>
  <si>
    <t xml:space="preserve">Mide el mantenimiento y la  ampliacion en la cobertura de limpia y aseo público </t>
  </si>
  <si>
    <t>Índice de cobertura de servicio  de limpia y aseo público (T4-SLyAP)</t>
  </si>
  <si>
    <t>Porcentaje de reducción de familias en situación de pobreza multidimensional extrema(T5-TSP)</t>
  </si>
  <si>
    <t>(valor resultante de sumar los valores individuales  de  los cosientes entre sus denominadores por su ponderacion asignada, que miden las  variables de: gestion camión, mantenimiento a camiones y recolección basura con su correspondientes ponderaciones de .2, .4  y .4)</t>
  </si>
  <si>
    <t>1.18</t>
  </si>
  <si>
    <t>(Cantidad de  actividades (22) realizadas para ejecutar el  Programa de Arreglo, a 11 plazas públicas, mantenimiento a 20,600 m2 de camellon como área verde y plantación de 5000 arboles / Total de actividades (25) programadas para ejecutar el  Programa de Arreglo, a 11 plazas públicas, mantenimiento a 20,600 m2 de camellon y plantación de 5000 arboles)*100</t>
  </si>
  <si>
    <t xml:space="preserve">(Tasa de metros cuadrados de área verde y plazas públicas por cada 1000 habitantes    </t>
  </si>
  <si>
    <t>21 : 0.011</t>
  </si>
  <si>
    <t>(Cantidad de luminarias instaladas (4513)  con mantenimiento trimestral incluidas en el programa de mantenimiento municipal / Total de luminarias proyectadas al cierre de año (4600) para completar el programa de mantenimiento municipal)*100</t>
  </si>
  <si>
    <t>(Cantidad de circuitos (54) de alumbrado público municipal a los que se instalo equipo de medicion / Total decircuitos (54) de alumbrado público municipal a los que se instalara equipo de medicion)*100</t>
  </si>
  <si>
    <t>(Cantidad de luminarias de los circuitos de alumbrado publico municipales que se han sustituido (100) por luminarias de LEDs / Total de  luminarias de los circuitos de alumbrado publico municipales que se han programado (100) para ser sustituidas por luminarias de LEDs)*100</t>
  </si>
  <si>
    <t>TASA de modernizacion y eficiencia en alumbrado público municipal (T2-CAP)</t>
  </si>
  <si>
    <t>Mide la modernizacion y la eficiencia del alumbrado público municipal con el cambio de luminarias existentes a luminarias de LEDs</t>
  </si>
  <si>
    <t xml:space="preserve">(Tasa de modernizacion de luminarias a LEDs por cada 1000 de las existentes </t>
  </si>
  <si>
    <t>22 . 1000</t>
  </si>
  <si>
    <t>PORCENTAJE de Plantas de tratamiento de aguas residuales en operación dentro de norma (P58-PPTARDN)</t>
  </si>
  <si>
    <t>Mide el avance en la rehabilitación de plantas de tratamiento de aguas residuales y puestas en operación dentro de norma</t>
  </si>
  <si>
    <t>(Cantidad de plantas de tratamiento de aguas residuales (4) a las que se les dio mantenimiento y rehabilitación  / Total plantas de tratamiento de aguas residuales (6) existentes en el municipio)*100</t>
  </si>
  <si>
    <t>(Cantidad de  actividades (15) desarrolladas para la Construcción del humedal arroyo de los sabinos / Total de  actividades (20) a desarrollar para la Construcción del humedal arroyo de los sabinos)*100</t>
  </si>
  <si>
    <t>(Cantidad de  actividades (8) desarrolladas para  el desazolve  de 100 cárcamos construidos en el territorio municipal / Total de actividades (8) programas a desarrollar para  el desazolve  de 100 cárcamos construidos en el territorio municipal )*100</t>
  </si>
  <si>
    <t>Mide los avances en la perforación de dos nuevos pozos profundos</t>
  </si>
  <si>
    <t>(Cantidad de  actividades (10) desarrolladas para la construcción de 2 nuevos pozos profundos / Total de  actividades (15) a desarrollar para la construcción de 2 nuevos pozos profundos en el territorio municipal)*100</t>
  </si>
  <si>
    <t>(Cantidad de  actividades (10) desarrolladas para  reemplazar 100 ml del colector principal de la línea de drenaje  en cabecera municipal / Total de actividades (10) programadas para  reemplazar 100 ml del colector principal de la línea de drenaje de la cabecera municipal )*100</t>
  </si>
  <si>
    <t>(Cantidad de  actividades (20) desarrolladas dentro del programa de cultura del agua / Total de  actividades (20) a desarrollar dentro del programa de cultura del agua)*100</t>
  </si>
  <si>
    <t>(Cantidad de  actividades (20) desarrolladas para  colocar 5 macro medidores en las lineas de conducción del agua / Total de actividades (25) desarrolladas para  colocar 5 macro medidores en las lineas de conducción del agua de los pozos municipales a la red de agua potable )*100</t>
  </si>
  <si>
    <t>(Cantidad de  actividades (10) desarrolladas para la gestion de un estudio de aguas subterráneas / Total de  actividades (15) a desarrollar para la gestion de un estudio de aguas subterráneas)*100</t>
  </si>
  <si>
    <t xml:space="preserve">Mide la ampliacion en la cobertura de suministro de agua potable y alcantarillado </t>
  </si>
  <si>
    <t>(valor resultante de sumar los valores individuales  de  los cosientes entre sus denominadores por su ponderacion asignada, que miden las  variables de: aguas subterraneas, macromedidores, cultura agua, colector principal, construccion pozos, desazolve carcamos, construccion humedal y rahabilitacion plantas con su correspondientes ponderaciones de .1, .2, .1, .1, .2, .1, .1, y .1)</t>
  </si>
  <si>
    <t>0.798</t>
  </si>
  <si>
    <r>
      <rPr>
        <b/>
        <sz val="11"/>
        <color rgb="FFFFC000"/>
        <rFont val="Arial"/>
        <family val="2"/>
      </rPr>
      <t>Objetivo 2.1</t>
    </r>
    <r>
      <rPr>
        <sz val="11"/>
        <color rgb="FFFFC000"/>
        <rFont val="Arial"/>
        <family val="2"/>
      </rPr>
      <t xml:space="preserve">  Brindar atención prioritaria a grupos históricamente discriminados mediante acciones que permitan reducir las brechas de desigualdad sociales y territoriales.</t>
    </r>
  </si>
  <si>
    <t>Pobreza y desigualdad</t>
  </si>
  <si>
    <t>6.4  Desarrollo social</t>
  </si>
  <si>
    <t>2  Desarrollo social municipal</t>
  </si>
  <si>
    <t>2.1  Incrementar el Índice de Desarrollo Social en el Municipio</t>
  </si>
  <si>
    <r>
      <rPr>
        <b/>
        <sz val="11"/>
        <color rgb="FFFFC000"/>
        <rFont val="Arial"/>
        <family val="2"/>
      </rPr>
      <t>IV.II  Bienestar</t>
    </r>
    <r>
      <rPr>
        <sz val="11"/>
        <color rgb="FFFFC000"/>
        <rFont val="Arial"/>
        <family val="2"/>
      </rPr>
      <t xml:space="preserve"> :  Garantizar el ejercicio efectivo de los derechos económicos, sociales, culturales y ambientales, con énfasis en la reducción de brechas de desigualdad y condiciones de vulnerabilidad y discriminación en poblaciones y territorios.</t>
    </r>
  </si>
  <si>
    <t>INDICE Integral de Cumplimiento del Plan Municipal de Desarrollo y Gobernanza 2018-2021 (IICPMDG 1821)</t>
  </si>
  <si>
    <t>(IICPMDG 1821) = [(IIEDSmt + IIDSmt + IIDEmt + IAGTmt) /4]</t>
  </si>
  <si>
    <t>(valor resultante de sumar los valores individuales  de  los cosientes entre sus denominadores por su ponderacion asignada, que miden las  variables de:  percepción  inseguridad, ampliación señaletica,  confianza Juzgado Municipal, riesgos desastres, administración municipal,  eficiencia municipal, eficiencia gasto público, contribuyetes incumplidos, cumplimiento servidores públicos, confianza cuerpo seguridad pública, ordenamientos actualizados,  cumplimiento normatividad, eficiencia Registro Civil, eficiencia Catastro,mantenimiento parque vehicular, satisfacción Gubernamental,  transparencia con su correspondientes ponderaciones de .1, .05, .05, .05, .1, .05, .1, .05, .05, .05, .05, .05, .05, .05, .05, .05 y .05)</t>
  </si>
  <si>
    <t>(valor resultante de sumar los valores individuales  de  los cosientes entre sus denominadores por su ponderacion asignada, que miden las  variables de:  cobertura agua potable, eficiencia alumbrado público, cobertura áreas verdes, cobertura servicio limpia,  reducción situación de pobreza, maltrato desigualdad de género, actividad física deportiva, Cobertura Educativa, participación actividades culturales, urbanización, servicios de cementerios, atención DIF, atención ciudadana, participación ciudadana, calidad servicios de salud,  atención Agencias, atención Delegaciones, cobertura comunicación social, con su correspondientes ponderaciones de .1, .06, .04, .07, .08, .05, .05, .06, .05, .06, .04, .06, .04, .05, .07, .04, .04 y .04)</t>
  </si>
  <si>
    <t>Mide en el cumplimiento en cada uno de los programas presupuestarios establecidos en cada eje del PMDyG para su segumiento al cumplimiento de las metas definidas para cada unidad administrativa municipal</t>
  </si>
  <si>
    <t>Valorar y cuidar la generación de residuos sólidos, la deforestación, la explotación de acuíferos, la cobertura forestal, las áreas naturales protegidas.</t>
  </si>
  <si>
    <t>Índice de avance en el combate a la marginación municipal (IMNM)</t>
  </si>
  <si>
    <t>Mide el progreso del municipio en la dimensiones del desarrollo: social</t>
  </si>
  <si>
    <t xml:space="preserve">Mide el progreso del municipio en la dimension del desarrollo económico </t>
  </si>
  <si>
    <t>Mide el progreso del municipio en tener un indice de desarrollo medioambiental alto en comparación con los municipios de Jalisco</t>
  </si>
  <si>
    <t>Unidad Administrativa Municipal</t>
  </si>
  <si>
    <t>Porcentaje y Ponderación</t>
  </si>
  <si>
    <t>Presupuesto</t>
  </si>
  <si>
    <t>4   Propósito</t>
  </si>
  <si>
    <t>3   Propósito</t>
  </si>
  <si>
    <t>2    Propósito</t>
  </si>
  <si>
    <t>1    Propósito</t>
  </si>
  <si>
    <t>Municipio de Ixtlahuacán de los Membrillos, Jal.</t>
  </si>
  <si>
    <r>
      <t xml:space="preserve">Registre por favor los programas que fueron capturados en la pestaña </t>
    </r>
    <r>
      <rPr>
        <b/>
        <sz val="11"/>
        <color theme="1"/>
        <rFont val="Californian FB"/>
        <family val="1"/>
      </rPr>
      <t>MIR</t>
    </r>
  </si>
  <si>
    <t>TASA de dictaminación por cada 5 asuntos asignados a comisiones su seguimiento y resguardo. (P15-EDSR)</t>
  </si>
  <si>
    <t>RAZÓN de ordenamientos y lineamientos actualizados. (T3-OLA)</t>
  </si>
  <si>
    <t>ÍNDICE de cumplimiento a la normatividad para el ejercicio de recursos públicos municipales. (T4-ANERP)</t>
  </si>
  <si>
    <t>TASA de inversión al programa de mantenimiento. (P44-TIPM)</t>
  </si>
  <si>
    <t>TASA de registro en bitacoras por vehiculo, de kilometros recorrdios por litro de Gasolina y/o diesel cargado (P45-RBV)</t>
  </si>
  <si>
    <t>ÍNDICE de cobertura agua potable y alcantarillado (T1-CAPyA)</t>
  </si>
  <si>
    <t>ÍNDICE de cobertura de servicio  de limpia y aseo público (T4-SLyAP)</t>
  </si>
  <si>
    <t>PORCENTAJE de reducción de familias en situación de pobreza multidimensional extrema(T5-TSP)</t>
  </si>
  <si>
    <t>ÍNDICE de maltrato y desigualdad de género (T6-MyDG)</t>
  </si>
  <si>
    <t>ÍNDICE de actividad física y deportiva  (T7-AFyD)</t>
  </si>
  <si>
    <t>TASA de Cobertura Educativa (T8-CE)</t>
  </si>
  <si>
    <t>ÍNDICE de atención en el DIF municipal (T11-ADIFM)</t>
  </si>
  <si>
    <t>ÍNDICE de ingresos por licencias municipales (I1-IILM)</t>
  </si>
  <si>
    <t>ÍNDICE de afluencia e incremento de turistas y visitantes al municipio (T2-ITyVM)</t>
  </si>
  <si>
    <t>ÍNDICE de incremento productividad agropecuaria (T3-IPA)</t>
  </si>
  <si>
    <t>ÍNDICE de sacrificios inspeccionados (T4-SI)</t>
  </si>
  <si>
    <t>ÍNDICE de mejora del servicio del rastro municipal para el aprovicionamiento de carne a la población de Ixtlahuacán de los Membrillos a traves de los tablajeros del municipio (T5-PRM)</t>
  </si>
  <si>
    <t>ÍNDICE de atención a la promociona de la economía (T6-APE)</t>
  </si>
  <si>
    <t>ÍNDICE de actualización de instrumentos de planeación y ordenamiento territorial (T1-IPyOTa)</t>
  </si>
  <si>
    <t>ÍNDICE de actualizacion de los instrumentos de planeación urbana. (Í2-IAIPU)</t>
  </si>
  <si>
    <t>ÍNDICE de cumplimiento del Programa de Obra Pública Anual (Í3-CPOPA)</t>
  </si>
  <si>
    <t>ÍNDICE de  mejora en las condiciones ecológicas del territorio municipal (T4-MCEtm)</t>
  </si>
  <si>
    <t>MIR - Matriz de Indicadores para Resultados Municipal 2020</t>
  </si>
  <si>
    <t>Presupuesto base para Resultados (PbR) / Sistema de Evaluación del Desempeño (SED)</t>
  </si>
  <si>
    <t>La población que reside en Ixtlhuacán de los Membreillos disponen de un estado de bienestar en cuatro dimensiónes; Estado de Derecho, Desarrollo Social, Desarrollo Económico y Gestión del Territorio.</t>
  </si>
  <si>
    <t>(Cantidad de  actividades (10) desarrolladas para la Construcción del humedal arroyo de los sabinos / Total de  actividades (10) a desarrollar para la Construcción del humedal arroyo de los sabinos)*100</t>
  </si>
  <si>
    <t>(Cantidad de  actividades (10) desarrolladas dentro del programa de cultura del agua / Total de  actividades (10) a desarrollar dentro del programa de cultura del agua)*100</t>
  </si>
  <si>
    <t>(Cantidad de  actividades (80) desarrolladas para  colocar 5 macro medidores en las lineas de conducción del agua / Total de actividades (80) desarrolladas para  colocar 5 macro medidores en las lineas de conducción del agua de los pozos municipales a la red de agua potable )*100</t>
  </si>
  <si>
    <t>Índice de cobertura agua potable y alcantarillado (Í1-CAPyA)</t>
  </si>
  <si>
    <t>DIRECCION MUNICIPAL:</t>
  </si>
  <si>
    <t>SAMAPA</t>
  </si>
  <si>
    <t>NOMBRE DEL PROGRAMA PRESUPUESTARIO:</t>
  </si>
  <si>
    <t>Desarrollo Social Municipal</t>
  </si>
  <si>
    <t>NOMBRE DEL INDICADOR:</t>
  </si>
  <si>
    <t xml:space="preserve">AÑO: </t>
  </si>
  <si>
    <t>Proyectos a desarrollar</t>
  </si>
  <si>
    <t>1ro.</t>
  </si>
  <si>
    <t>2do.</t>
  </si>
  <si>
    <t>3ro.</t>
  </si>
  <si>
    <t>4to.</t>
  </si>
  <si>
    <t>5to.</t>
  </si>
  <si>
    <t>6to.</t>
  </si>
  <si>
    <t>Criterios para determinar avance de porcentaje de metas</t>
  </si>
  <si>
    <t>En la MIR se establecen los proyectos que ha programado la dirección para cumplir con el indicador estrategico  durante la administración, con el cumplimiento al 100% de ellos y sus 16 variables dara cumplimiento a las meta individuales y de la dirección que constituyen el indicador estrategico o de evaluacion del exito ejercico el presupuesto asignado a la direccion y a cada proyecto y sus actividades, los informes bimensuales seran la suma de los valores relativos de cada bimestre que se va acumulando, hasta llegar al último bimestre de trabajo para su cumplimiento.</t>
  </si>
  <si>
    <t>Construcción de 2 pozos profundos</t>
  </si>
  <si>
    <t>VALOR BIMESTRAL DEL INDICADOR</t>
  </si>
  <si>
    <t>Proyectos a Desarrollar</t>
  </si>
  <si>
    <t>Meta</t>
  </si>
  <si>
    <t>Caracteristicas del Indicador</t>
  </si>
  <si>
    <t>Índice de cobertura agua potable y alcantarillado (T1-CAPyA)</t>
  </si>
  <si>
    <t>Calendario de ejecución</t>
  </si>
  <si>
    <t>E</t>
  </si>
  <si>
    <t>Gestiónar los recursos para su contratación</t>
  </si>
  <si>
    <t>Definir que tipo de Macromedidores se colocarán</t>
  </si>
  <si>
    <t>Especificar que los Macromedidores cumplan con lo especificado por la norma NOM-012-SCFI-2002</t>
  </si>
  <si>
    <t>Sacar lo obsoleto y meter tuberia de pvc</t>
  </si>
  <si>
    <t>Elaborar Planos del proyecto</t>
  </si>
  <si>
    <t>Elaborar la memoria fotográfica</t>
  </si>
  <si>
    <t>Realizar la matriz metodológica de Bojorquez para la cuantificación de impactos ambientales</t>
  </si>
  <si>
    <t>Desarrollar la Matriz de Leopold para identificar los impactos ambientales</t>
  </si>
  <si>
    <t>Actividad 4.6</t>
  </si>
  <si>
    <t>Levantar la cartografía del sitio del proyecto</t>
  </si>
  <si>
    <t>Actividad 4.7</t>
  </si>
  <si>
    <t>Elaborar el calendario de obra</t>
  </si>
  <si>
    <t>Actividad 4.8</t>
  </si>
  <si>
    <t>Verificar la documentación legal del predio</t>
  </si>
  <si>
    <t>Actividad 4.9</t>
  </si>
  <si>
    <t>Elaborar el listado de flora y fauna</t>
  </si>
  <si>
    <t>Actividad 4.10</t>
  </si>
  <si>
    <t>Elaborar el programa de vigilancia ambiental</t>
  </si>
  <si>
    <r>
      <t>Construcción de 2</t>
    </r>
    <r>
      <rPr>
        <b/>
        <sz val="11"/>
        <color indexed="8"/>
        <rFont val="Arial"/>
        <family val="2"/>
      </rPr>
      <t xml:space="preserve"> pozos profundos</t>
    </r>
  </si>
  <si>
    <t>Actividad 5.5</t>
  </si>
  <si>
    <t>Actividad 5.6</t>
  </si>
  <si>
    <t>Actividad 5.7</t>
  </si>
  <si>
    <t>Actividad 5.8</t>
  </si>
  <si>
    <t>Actividad 5.9</t>
  </si>
  <si>
    <t>Actividad 5.10</t>
  </si>
  <si>
    <t>Limpieza y extracción</t>
  </si>
  <si>
    <t>Definicion de equipos a utilizar en la limpieza y extracción</t>
  </si>
  <si>
    <t xml:space="preserve">Verificar si se puede necesitar equipo hidroneumatico mixto para el dragado de lagunas </t>
  </si>
  <si>
    <t xml:space="preserve">Verificar si se puede necesitar bomba sumergible para el dragado de lagunas </t>
  </si>
  <si>
    <t>Actividad 6.5</t>
  </si>
  <si>
    <t>Considerar si se es suficiente con el malacate</t>
  </si>
  <si>
    <t>Actividad 6.6</t>
  </si>
  <si>
    <t>Programar el equipo necesario para el retiro de lo extraido y su deposito en el área de confinamiento</t>
  </si>
  <si>
    <t>Actividad 6.7</t>
  </si>
  <si>
    <t>Establecer el área a intervenir</t>
  </si>
  <si>
    <t>Actividad 6.8</t>
  </si>
  <si>
    <t>Contemplar el uso de equipo de video inspección</t>
  </si>
  <si>
    <t>Establecer el nombre del proyecto</t>
  </si>
  <si>
    <t>Definir e informar del avance que guarda el proyecto al momento de elaborar el estudio de impacto ambiental.</t>
  </si>
  <si>
    <t>Generalizar sobre el tipo de la obra o actividad que se pretende llevar a cabo</t>
  </si>
  <si>
    <t>Establecer los tipos y cantidad de los materiales y sustancias que serán utilizados en las diferentes etapas del proyecto.</t>
  </si>
  <si>
    <t>Control para cumplir exigencias de descarga</t>
  </si>
  <si>
    <t>Control del rendimiento del sistema.</t>
  </si>
  <si>
    <t>Actividad 7.7</t>
  </si>
  <si>
    <t>Control de la salud  del humedal</t>
  </si>
  <si>
    <t>Actividad 7.8</t>
  </si>
  <si>
    <t>Establecer los tipos y cantidad de los residuos que se generarán en las diferentes etapas del proyecto y destino final de los mismos.</t>
  </si>
  <si>
    <t>Actividad 7.9</t>
  </si>
  <si>
    <t>Infraestructura para el manejo y la disposición adecuada de los residuos</t>
  </si>
  <si>
    <t>Actividad 7.10</t>
  </si>
  <si>
    <t>Instrumentos normativos que rigen el proyecto</t>
  </si>
  <si>
    <t>Establecer la información general del proyecto</t>
  </si>
  <si>
    <t>Actividad 8.3</t>
  </si>
  <si>
    <t>Definir las actividades y áreas principales del proyecto</t>
  </si>
  <si>
    <t>Actividad 8.4</t>
  </si>
  <si>
    <t>Revisar la ubicación fisica y los planos de ubicación como constructivos y de funcionamiento</t>
  </si>
  <si>
    <t>Actividad 8.5</t>
  </si>
  <si>
    <t>Calcular la inversion reqerida y la capacidad de cada planta de tratamiento</t>
  </si>
  <si>
    <t>Actividad 8.6</t>
  </si>
  <si>
    <t>Revisar los usos actuales de suelo y los cuerpos de agua en el sitio de cada planta de tratamiento y sus colindancias</t>
  </si>
  <si>
    <t>Actividad 8.7</t>
  </si>
  <si>
    <t>Revisar la descripción general de cada proceso en cada planta</t>
  </si>
  <si>
    <t>Actividad 8.8</t>
  </si>
  <si>
    <t>SISTEMA DE EVALUACION Y DESEMPEÑO E INFORME</t>
  </si>
  <si>
    <t>INDICE DE IMPLEMENTACIÓN DEL SISTEMA DE EVALUACIÓN DEL DESEMPEÑO E INFORME</t>
  </si>
  <si>
    <t>AVANCE TRIMESTRAL</t>
  </si>
  <si>
    <t>VARIABLES</t>
  </si>
  <si>
    <t>número de reportes programados</t>
  </si>
  <si>
    <r>
      <t>Las metas de este indicador son muy especificas, hacer reportes, documentos y avances, en funcion de que estos han sido terminados y entregados o subidos a la pagina de la CEPLAP, se dan por terminadas las metas y por lo tanto cumplidos los valores de las variables                                                                                                                                                                                                                                                                      
15 (3/9)    +   10  (59/</t>
    </r>
    <r>
      <rPr>
        <i/>
        <sz val="10"/>
        <color theme="1"/>
        <rFont val="Calibri"/>
        <family val="2"/>
        <scheme val="minor"/>
      </rPr>
      <t>59</t>
    </r>
    <r>
      <rPr>
        <sz val="10"/>
        <color theme="1"/>
        <rFont val="Calibri"/>
        <family val="2"/>
        <scheme val="minor"/>
      </rPr>
      <t>)   +   15 (3/4)     +  10 (0</t>
    </r>
    <r>
      <rPr>
        <i/>
        <sz val="10"/>
        <color theme="1"/>
        <rFont val="Calibri"/>
        <family val="2"/>
        <scheme val="minor"/>
      </rPr>
      <t>/1</t>
    </r>
    <r>
      <rPr>
        <sz val="10"/>
        <color theme="1"/>
        <rFont val="Calibri"/>
        <family val="2"/>
        <scheme val="minor"/>
      </rPr>
      <t xml:space="preserve">)   +  15 </t>
    </r>
    <r>
      <rPr>
        <i/>
        <sz val="10"/>
        <color theme="1"/>
        <rFont val="Calibri"/>
        <family val="2"/>
        <scheme val="minor"/>
      </rPr>
      <t>(0/1</t>
    </r>
    <r>
      <rPr>
        <sz val="10"/>
        <color theme="1"/>
        <rFont val="Calibri"/>
        <family val="2"/>
        <scheme val="minor"/>
      </rPr>
      <t>)   +   10(2</t>
    </r>
    <r>
      <rPr>
        <i/>
        <sz val="10"/>
        <color theme="1"/>
        <rFont val="Calibri"/>
        <family val="2"/>
        <scheme val="minor"/>
      </rPr>
      <t>/5</t>
    </r>
    <r>
      <rPr>
        <sz val="10"/>
        <color theme="1"/>
        <rFont val="Calibri"/>
        <family val="2"/>
        <scheme val="minor"/>
      </rPr>
      <t xml:space="preserve"> )+ 15(</t>
    </r>
    <r>
      <rPr>
        <i/>
        <sz val="10"/>
        <color theme="1"/>
        <rFont val="Calibri"/>
        <family val="2"/>
        <scheme val="minor"/>
      </rPr>
      <t>1/1)+ 10(2</t>
    </r>
    <r>
      <rPr>
        <sz val="10"/>
        <color theme="1"/>
        <rFont val="Calibri"/>
        <family val="2"/>
        <scheme val="minor"/>
      </rPr>
      <t xml:space="preserve">/3)= 0.516
</t>
    </r>
    <r>
      <rPr>
        <b/>
        <sz val="10"/>
        <color theme="1"/>
        <rFont val="Calibri"/>
        <family val="2"/>
        <scheme val="minor"/>
      </rPr>
      <t/>
    </r>
  </si>
  <si>
    <t>número de reportes generados</t>
  </si>
  <si>
    <t>número de documentos programados para el desarrollo del psge</t>
  </si>
  <si>
    <t>número de documentos realizados para el desarrollo del psge</t>
  </si>
  <si>
    <t>número de documentos programados para la implementación del sed y seguimiento al diagnóstico de shcp</t>
  </si>
  <si>
    <t>número de documentos generados para la implementación del sed y seguimiento al diagnóstico de shcp</t>
  </si>
  <si>
    <t>número de reportes  programados para el seguimiento de la coespo/número de reportes realizados para el seguimiento de la coespo</t>
  </si>
  <si>
    <t>número de reportes realizados para el seguimiento de la coespo</t>
  </si>
  <si>
    <t>número de actividades programadas para el cumplimiento del psge</t>
  </si>
  <si>
    <t>número de actividades realizadas para el cumplimiento del psge</t>
  </si>
  <si>
    <t xml:space="preserve">número de acciones programadas para la presentación de actividades </t>
  </si>
  <si>
    <t>número de acciones realizadas para la presentación de actividades</t>
  </si>
  <si>
    <t>actividades realizadas para la implementación del sed</t>
  </si>
  <si>
    <t>actividades programadas  para la implementación del sed</t>
  </si>
  <si>
    <t>número de acciones realizadas parala evaluación externa de resultados de impacto de los fondos federales</t>
  </si>
  <si>
    <t>número de acciones programadas parala evaluación externa de resultados de impacto de los fondos federales</t>
  </si>
  <si>
    <t>VALOR DEL INDICADOR</t>
  </si>
  <si>
    <t>Número de Apoyos entregados</t>
  </si>
  <si>
    <t>Total de solicitudes de apoyo recibidas</t>
  </si>
  <si>
    <t>NOMBRE DE LA VARIABLE N</t>
  </si>
  <si>
    <t>ETC..</t>
  </si>
  <si>
    <t>NOMBRE DEL INDICADOR ESTRATEGICO:</t>
  </si>
  <si>
    <t>SEMAFORO DE CUMPLIMIENTO DE LOS PROYECTOS  y DE LA DIRECCION</t>
  </si>
  <si>
    <t>Avance en tiempo</t>
  </si>
  <si>
    <t>Avance  relativo</t>
  </si>
  <si>
    <t>Avances limitado</t>
  </si>
  <si>
    <r>
      <rPr>
        <b/>
        <sz val="11"/>
        <color rgb="FF000000"/>
        <rFont val="Arial"/>
        <family val="2"/>
      </rPr>
      <t>P</t>
    </r>
    <r>
      <rPr>
        <sz val="11"/>
        <color rgb="FF000000"/>
        <rFont val="Arial"/>
        <family val="2"/>
      </rPr>
      <t xml:space="preserve"> : Programado  /  </t>
    </r>
    <r>
      <rPr>
        <b/>
        <sz val="11"/>
        <color rgb="FF000000"/>
        <rFont val="Arial"/>
        <family val="2"/>
      </rPr>
      <t>E</t>
    </r>
    <r>
      <rPr>
        <sz val="11"/>
        <color rgb="FF000000"/>
        <rFont val="Arial"/>
        <family val="2"/>
      </rPr>
      <t>: Ejecutado</t>
    </r>
  </si>
  <si>
    <t xml:space="preserve">I. Planear, estudiar, proyectar, construir, aprobar, conservar, mantener, apliar, rehabilitar, administrar y operar las obras y sistemas de agua potable, alcantarillado, tratamiento y disposicion de aguas residuales, asi como su reutilizacion y circulacion, en los terminos de las leyes estatales y federales de la materia; </t>
  </si>
  <si>
    <t>II. Mejorar los sistemas de capacitaciòn, conducciòn, tratamiento de aguas residuales, reutilizaciòn y recirculacion de las aguas servidas, prevencion y control de contaminaciòn de las aguas que se localizan dentro del municipio; vigilar todas las partes del sistema de distribucion, abastecimiento, y descargas patra detectar cualquier irregularidad, la cual debera ser corregida; si sus medidas son insuficientes por ello, para solicitar el apoyo de la comision, la cual debera hacerlo tenerlo siempre en cuenta su suficiencia presupuestaria.</t>
  </si>
  <si>
    <t>XXXIV. Instalar los instrumentos de medicion adecuados en cada fuente de abastecimiento a su cargo, en puntos donde tecnicamente la medicion sea representativa de la totalidad del suministro de agua a las localidades de que se trate.</t>
  </si>
  <si>
    <t xml:space="preserve">XLIII. Promover y ejecutar programas de uso eficiente de agua y difundir una cultura del agua en el municipio, destinando un porcentaje anual de sus recursos para ello. </t>
  </si>
  <si>
    <t>XIV.  Proporcionar los servicios de agua potable, alcantarillado, tratamiento y disposicion de aguas residuales, y en su caso, el manejo y control de aguas pluviales, a los usuarios de lotes, fincas o predios comprendidos en los centros de poblaciòn, areas, zona, asentamiento rural o turistico que integren la circunscripcion territorial del municipio.</t>
  </si>
  <si>
    <t>IV. Proponer y ejecutar servicios de agua potable, alcantarillado y tratamiento de aguas residuales, por si o a traves de terceros, con la cooperacion y participacion de los colonos y vecinos organizados de acuerdo con las disposiciones establecidas.</t>
  </si>
  <si>
    <t>V. Cumplir las normas tecnicas, criterios y lineamientos para la prestaciòn de los servicios a su cargo, establecidas por la comision, asi como las normas oficiales mexicanas, vigilando su observancia, ampliandolas con lo necesario para cubrir los casos especificos; en particular, sobre descargas de aguas residuales, para disposicion, tratamiento, reutilizacion de lodos.</t>
  </si>
  <si>
    <t>Actividad 8.9</t>
  </si>
  <si>
    <t>VI. Cumplir las normas tecnicas, criterios y lineamientos para la prestaciòn de los servicios a su cargo, establecidas por la comision, asi como las normas oficiales mexicanas, vigilando su observancia, ampliandolas con lo necesario para cubrir los casos especificos; en particular, sobre descargas de aguas residuales, para disposicion, tratamiento, reutilizacion de lodos.</t>
  </si>
  <si>
    <t>VII. Llevar a cabo la cloraciòn adecuada del agua en los depositos, con la finalidad de mantener su calidad.</t>
  </si>
  <si>
    <t>VIII.Prevenir y controlar la contaminaciòn de las aguas que tengan asignadas para la prestacion de los servicios.</t>
  </si>
  <si>
    <t xml:space="preserve">X. Establecer sistemas de drenajes separados para la captaciòn y conduccion de aguas pluviales. </t>
  </si>
  <si>
    <t>XI. Verificar que las nuevas construcciones o edificaciones cuenten con sistema de recoleccion de agua pluvial con capacidad suficiente, asì como con redes para el desalojo de las mismas.</t>
  </si>
  <si>
    <t>XII. Coordinar sus acciones con la direccion de obras publicas del municipio, para reparar las rupturas de calles y banquetas, cuando se instalen o reparen tomas de agua o descarga de drenaje.</t>
  </si>
  <si>
    <t>XIII. Emitir cuando proceda, directamente tecnicos de factibilidad para la dotacion de los servicios.</t>
  </si>
  <si>
    <t>XV. Promover la participacion social de los usuarios de la sociedad organizada en general, en la realizacion de estudios de costos, inversiones, cuotas y tarifas.</t>
  </si>
  <si>
    <t>XVI. Elaborar la propuesta para aplicar en la contribucion la formula establecida en el Art. 101 - bis de la ley del agua, misma que debera remitir al ayuntamiento a mas tardar el dia 31 del mes de julio de cada año, para que sea incorporada a la iniciativa de la ley de ingresos municipal, y aprobada por el congreso del estado.</t>
  </si>
  <si>
    <t>XIX. Publicar las cuotas y tarifas aprobadas por la comision tarifaria, correspondientes a los servicios que opere y administre, en la gaceta municipal y en el periodico oficial "Estado de Jalisco" acosta del propio Organismo, antes del 15 de Diciembre del año inmediato anterior a su vigencia.</t>
  </si>
  <si>
    <t>XX. Aplicar las cuotas y tarifas por la prestacion de los servicios que correspondan.</t>
  </si>
  <si>
    <t>XXI. Percibir y administrar los ingresos que se deriven de la prestacion de los servicios publicos a su cargo, quedando facultados para ejercer las funciones municipales que establezca el presente instrumento.</t>
  </si>
  <si>
    <t xml:space="preserve">XXII. Celebrar convenios con Instituciones bancarias o financieras corresponsables bancarios y empresas de traslado de valores, cadenas comerciales y equivalentes, que seran auxiliares en la recaudaciòn y concentracion de los ingresos del organismo y celebrar los actos juridicos y necesarios para tal fin. </t>
  </si>
  <si>
    <t xml:space="preserve">XXIII. Abrir las cuentas productivas de cheques en la Instituciòn bancaria de su eleccion, a fin de ingresar lo recuperado por la prestacion de los servicios, asi como lo que corresponda a infraestructura, saneamiento o por cualquier otro concepto establecido en la normatividad aplicable. La cuenta bancaria serà exclusiva para el manejo de estos ingresos y rendimientos financieros que se produzcan. </t>
  </si>
  <si>
    <t xml:space="preserve">XXIV. Utilizar todos los servicios exclusivamente en los servicios publicos destinandolos en forma prioritaria y su operación, mantenimiento, sustitucion de la infraestructura y administracion, pago de derechos y posteriormente a ampliar la infraestructura hidraulica en ningun caso podran ser destinados a otros fines. </t>
  </si>
  <si>
    <t>XXV. Preveer las necesidades a futuro, tanto de la cabecera municipal como el resto de las localidades del municipio agotando las posibilidades de exploracion de nuevas fuentes de abastecimiento a distancias razonables, pudiendo contar con la acesoria y apoyo de la comision, previa solicitud del consejo de administracion del organismo operador o del ayuntamiento.</t>
  </si>
  <si>
    <t>XXVI. Realizar los estudios tecnicos y financieros, y las gestiones necesarias para la realizacion de las inversiones publicas productivas del organismo operador, cuando se necesite el financiamiento siguiendo los procedimientos establecidos en las leyes de la materia.</t>
  </si>
  <si>
    <t xml:space="preserve">XXVII. Rendir el informe de la cuenta mensual a la hacienda municipal. </t>
  </si>
  <si>
    <t>XXVIII. Rendir anualmente al Ayuntamiento y al Consejo de Administracion un informe de las labores realizadas durante el ejercicio anterior asi como del estado general del Organismo Operador.</t>
  </si>
  <si>
    <t>XXIX. Permitir y apoyar la fiscalizacion de los organismos de revision correspondientes, asi como la practica de auditorias al organismo operador al termino del ejercicio anual.</t>
  </si>
  <si>
    <t>XXX. Brindar al personal acreditado de la comision estatal del agua de Jalisco, todas las facilidades para desempeñar las actividades que tenga conferidas en la ley y su reglamento o le sean encomendadas por la autoridad competente.</t>
  </si>
  <si>
    <t xml:space="preserve">XXXI. Examinar y aprobar sus presuestos anuales de ingresos y egresos, los estados financieros, los balances y los informes generales y especiales que procedan. </t>
  </si>
  <si>
    <t>XXXII. Adquirir los bienes muebles o inmuebles necesarios para el mejor desempeño de sus fines.</t>
  </si>
  <si>
    <t>XXXIII. Formular y mantener actualizado el padron de usuarios de los servicios a su cargo.</t>
  </si>
  <si>
    <t>XXXV. Instalar y operar los aparatos medidores para la cuantificacion de consumos de todos los usuarios, incluyendo los servicios a los bienes de dominio publico.</t>
  </si>
  <si>
    <t>XXXVII. Realizar el proceso de lectura, cuantificacion de volumen administrado, facturacion y cobro de los servicios proporcionados.</t>
  </si>
  <si>
    <t>XXXVIII. Requerir a los usuarios y recibir el pago encontra prestacion de los servicios que reciben, generan o demandan.</t>
  </si>
  <si>
    <t>XXXIV. Proponer al Ayuntamiento, adecuaciones o modificaciones para reformar el presente reglamento.</t>
  </si>
  <si>
    <t>XL. Expedir su reglamento organico y demas disposiciones necesarias para su funcionamiento y organización interna.</t>
  </si>
  <si>
    <t>XLII. Formular y mantener actualizado el registro e inventario de las fuentes de abastecimiento, bienes, recursos, reservas hidrologicas y demas infraestructura hidraulica en el municipio.</t>
  </si>
  <si>
    <t>XLVI. Informar a la Comision respecto a los Programas de inversion y desarrollo de los servicios de agua y saneamiento, de conformidad con lo establecido en el articulo 87 de la ley del agua.</t>
  </si>
  <si>
    <t>XLVII. Realizar todas las actividades y actos juridicos encaminados directa o indirectamente al cumplimeinto de sus objetivos.</t>
  </si>
  <si>
    <t>Analizar si es conveniente que los Macromedidores se coloquen a la entrada de fraccionamientos o condominios.</t>
  </si>
  <si>
    <t xml:space="preserve">XLI. Integrar su Unidad de Transparencia e informacion publica e implementar las acciones necesarias para garantizar la transparencia y el acceso a la informacion publica en los terminos de la ley de Informacion publica del Estado de Jalisco. </t>
  </si>
  <si>
    <t xml:space="preserve">Cabe señalar que la espectativa de ingresos para este año es de recaudar la cantidad de $37,902,027.00 de los cuales serán designados de forma prioritaria según el presupuesto de egresos aprobado por el consejo de administracion de este organismo, a las siguientes acciones; operacion, mantenimiento, sustitucion de la infraestructura y administracion, pago de derechos y posteriormente ampliar la infraestructura hidraulica. </t>
  </si>
  <si>
    <t>Se elaborará proyecto para la separacion de aguas residuales de pluviales en el que se trabaja mutuamente con el departamento de obras publicas y desarrollo urbano del ayuntamiento de Ixtlahuacan.</t>
  </si>
  <si>
    <t>Supervisar descargas de aguas residuales que cumplan con la norma oficial 001 de Salud Ambiental.</t>
  </si>
  <si>
    <t xml:space="preserve">De las 31, 294 cuentas que actualmente contamos, siendo las siguientes: 1) Habitacional con 30,159 cuentas la cual se divide en 2; 1.1.Habitacional Generico con 29,769 inmuebles con un monto de recaudacion de $16,955,355.32, 1.2. Habitacional Alto con una cantidad de inmuebles de 390 y un monto de $610,023.42. 2) No Habitacional con 1,135 cuentas la cual se dividen en; 2.1. No habitacional seco con 445 inmuebles y con una recaudacion de $705,055.73, 2.2. No habitacional Alto con 106 inmuebles y un monto de recaudacion de $238,402.78, 2.3. No Habitacional Intensivo con 33 inmuebles y un monto de $88,401.36, 2.4. No habitacional Mixto con 257 inmuebles y una recaudacion de $102,125.35 esto por concepto se incrementa el 25% de uso diferente habitacional basada en el art. 52 de la Ley de Ingresos del Municipio, 2.5. No habitacional Lotes baldios con 294 inmuebles y recaudacion de $376, 064.26 por concepto de incorporaciones tenemos un total de 132 aperturas de cuentas dando un total de $698,422.09, obteniendo un total de ingresos de $19,075,428.22. </t>
  </si>
  <si>
    <t>1) Plantear un estudio tecnico y financieros en las zonas donde no cuentan con servicio de agua y drenaje. 2) Realizar propuesta en base al estudio financiero y presentarla al Comité de Adquisiciones esto para saber si es conveniente seguir surtiendo por bloque de pipa o realizar el trabajo de nuevas lineas de conduccion de agua potable o de drenaje segun sea el caso, e informando a este Consejo la venta de agua en bloque que se recauda al año siendo la cantidad de $9,126.00 con 14 servicios de pipa, y con la venta de desasolve de fosas y drenaje al año un aproximado de $28,100.00 de 24 servicios del vactor, con un total de recaudación anual de $37,226.00.</t>
  </si>
  <si>
    <t>XXXVI. Verificar e inspeccionar las tomas, mecanismo de regulacion o medicion, las redes o instalaciones domiciliarias o privadas en los predios o lotes, para administrar o controlar la dotacion de los servicios de agua potable, drenaje, alcantarillado o disposicion final de sus aguas residuales o autorizar las solicitudes de conexion, sujetando sus actuaciones a lo dispuesto a las normas que establecen las bases generales y regulan el procedimiento administrativo.</t>
  </si>
  <si>
    <t>Llevar a cabo la licitacion correspondiente para la adquisicion de un terreno de 1,170 m2 para el resguardo del parque vehicular y construcción del almacén de materiales del Area Tecnica del SAMAPA. Con una inversion de $2,500,000.00</t>
  </si>
  <si>
    <t xml:space="preserve">Elaborar un estudio de hidrologia superficial-subterranea integral de los recursos hídricos disponibles en el municipio, con la siguiente tematica: Identificacion y delimitacion de cuenca y subcuenca correspondiente al municipio. </t>
  </si>
  <si>
    <t xml:space="preserve"> Calculo de área de captacion de la microcuenca </t>
  </si>
  <si>
    <t xml:space="preserve">Establecer el patrón de drenaje en el área de estudio. </t>
  </si>
  <si>
    <t>Analisis de pluviometria estadística</t>
  </si>
  <si>
    <t xml:space="preserve">Balance Hidrologico del Sistema. </t>
  </si>
  <si>
    <t xml:space="preserve">Observacion de 5 sondeos eléctricos verticales distribuidos en los sitios criticos definidos en el an{alisis hidrológico. </t>
  </si>
  <si>
    <t xml:space="preserve">Elaboración del Informe con determinaciones del modelo hidrologico superficial-subterraneo. </t>
  </si>
  <si>
    <t xml:space="preserve">Definicion de cálculo de disponibilidad de recursos hidráulicos superficiales y subterráneos </t>
  </si>
  <si>
    <t>Actividad 1.9</t>
  </si>
  <si>
    <t>Actividad 1.10</t>
  </si>
  <si>
    <t>Actividad 1.11</t>
  </si>
  <si>
    <t xml:space="preserve">XLV. Inspeccionar las actividades de prestacion de los servicios, cuando estos sean administrados por terceros. </t>
  </si>
  <si>
    <t>Supervicion a dos plantas de tratamiento que estan bajo la responsabilidad de la Comision Estatal del Agua CEA.  La Planta de Tratamiento de Atequiza con tipo de proceso Lagunar, caudal 19.23 l/s, Capacidad de tratamiento 32 l/s, Ubicacion Georeferencial 20°25´51.02 N
103°13´37.26´´O, Estatus Operando y la Planta de tratamiento de Ixtlahuacan con un Tipo de proceso lodos activados, caudal 14 l/s, capacidad de tratamiento  16 l/s, Ubicacion Georeferencial 20°21´18.07´´N
103°10´44.43´´O, Estatus operando.</t>
  </si>
  <si>
    <t xml:space="preserve">  Propuesta y ejecucion de las siguientes obras para el servicio de agua potable, 1.- Sustitucion de Lineas de Agua Potable en las calles Morelos, Parroquia y Priv. Parroquia en la localidad de la Capilla con una tubería de 3" en pvc con una longitud de 238 mts., se colocaron 14 tomas domiciliarias con una población beneficiada de 70 personas, además se libero el flujo de agua (porque la tubería anterior estaba completamente tapada) veneficiando a las siguientes zonas, Zona Centro y el Barrio de la Mora con una población aproximada de 1,000 habitantes.  2.- Contruccion de la linea de conduccion del fraccionamiento residencial la capilla, a la linea de conduccion del pozo #1 de la capilla con una longitud de 350 mts, tuberia de pvc de 3" con una poblacion beneficiada de 2,500 habitantes. 3.- Construccion de red de distribucion de agua Potable en la calle Santa Elena, Santa Ana, Guadalupe, Santa rosa y Santa Patricia del fraccionamiento la Capilla con un diametro de 4" con una longitud de 973 mts con 29 tomas domiciliarias con una poblacion beneficiada de 120 habitantes. 4.- Sustitucion de la red de agua potable en la calle Javier mina en lomas de atequiza de 2 ", 50 mts de longitud con una poblacion beneficiada de 44 habitantes y 11 tomas domiciliarias.  5.- Red de interconeccion del pozo #3 de ixtlahuacan a la red existente, tuberia de pvc de 6" con una longitud de 350 mts beneficiando al 60% de la poblacion que equivale a 3,900 habitantes.</t>
  </si>
  <si>
    <t xml:space="preserve"> Propuesta y ejecucion de las siguientes obras para el servicio de drenaje, 1.- Construccion de 40 mts de drenaje de tubo corrugado de 18" de la linea principal de aguilillas a el rancho de ochoa evitando el derrame a cielo abierto de 157,680 m3 de aguas residuales al año.  2.- Construccion de red de edrenaje de 10" en la calle azucena entre justa sierra y camino a la estacion colonia magisterial en  la localidad de  atequiza con una longitus de 650 mts con 19 descargas sanitarias de 8" y una poblacion benefiada de 80 habitantes.  3.- Sustitucion de la linea de drenaje en la calle Javier Mina en la cabecera   municipal con una longitud de 50 mts con 9 descargas sanitarias beneficiando a directamente 300 casas 1,200 habitantes. 4.- Construcción del conector de drenaje que inicia en el cruce de la calle Efraín González Luna y calle Cárcamo, continua por la calle Cárcamo hasta el entronque del colector existente en la calle López Mateos, con una longitud de 300 m.</t>
  </si>
  <si>
    <t xml:space="preserve">Realizar un acuerdo con el departamento desarrollo Urbano  donde se nos notifique de las nuevas contrucciones y edificaciones para realizar una verificación de sus sistemas de recoleccion de agua pluvial y que cuenten con redes de desalojo de las mismas </t>
  </si>
  <si>
    <t>IX. Fijar los límites máximos permisibles de descarga de aguas residuales al sistema de alcantarillado sanitario, y supervisar que las mismas se realicen conforme a la normatividad aplicable y vigente, en coordinación con las autoridades competentes.</t>
  </si>
  <si>
    <t>Elaborar un programa de supervisión a las empresas que vierten sus aguas residuales a la red de drenaje municipal. En el municipio se localizan las siguientes empresas que vierten sus descargas a la red municipal: Santorini, Azucarera, Rastro de pollos, Gatorade, Parque Industrial, Ecotek, Cytec y una piedrera.</t>
  </si>
  <si>
    <t xml:space="preserve">Elaborar un manual para supervisar a las empresas que vierten sus aguas residuales a la red de drenaje municipal. Que contenga como mínimo la siguiente temática: Apego a las directrices de los Planes Nacional y Estatal de Desarrollo, Normas oficiales de Semarnat, Parametros de contaminantes (básicos, metales pesados y cianuros, y contaminantes patógenos), Frecuencias de muestreo y presentación de reportes elaborados por las empresas, responsabilidades de la empresas que vierten aguas residuales a la red de drenaje municipal, </t>
  </si>
  <si>
    <t>Buscar un equipo especializado en este tipo de actividades</t>
  </si>
  <si>
    <t>Contratación de un equipo experto para la realización de dos perforaciones para dos pozos profundos</t>
  </si>
  <si>
    <t xml:space="preserve">Gestion de un predio cercano a la Localidad de La Capilla para la construcción del humedal </t>
  </si>
  <si>
    <t>Actividad 7.11</t>
  </si>
  <si>
    <t>Poner en funcionamiento al 100% la planta de tratamiento de aguas residuales del fraccionamiento Huerta Vieja, con una poblacion beneficiada de 1,500 habitantes,  para lo que se requiere la compra de la computadora-cerebro del sistema (TLC-AUTOMATICO), La instalacion de tubos y charolas que bajan el agua de la criba (PAILERIA), y una bomba de lodos de 5 HP para el cárcamo principal.</t>
  </si>
  <si>
    <t>Se les brinda toda la información que soliciten para el desempeño de sus trabajos (expediente de cada pozo que se visite y la información de las plantas de tratamiento).</t>
  </si>
  <si>
    <t>En base al articulo 87 de la ley del agua se informa a la Comision Estatal del Agua sobre los programas de inversion y desarrollo de los servicios municipales de agua y saneamiento, contiene información sobre la cobertura de servicios de agua potable, alcantarillado sanitario y tratameinto de aguas residuales, pozos de abastecimiento, condiciones de distribución y  volumen y calidad del agua extraida.</t>
  </si>
  <si>
    <t>Actividad 1.12</t>
  </si>
  <si>
    <t>Actividad 2.8</t>
  </si>
  <si>
    <t>Actividad 2.9</t>
  </si>
  <si>
    <t>Actividad 2.10</t>
  </si>
  <si>
    <t>Actividad 2.11</t>
  </si>
  <si>
    <t>Actividad 2.112</t>
  </si>
  <si>
    <t>Actividad 2.15</t>
  </si>
  <si>
    <t>Actividad 2.16</t>
  </si>
  <si>
    <t>Actividad 3.7</t>
  </si>
  <si>
    <t>Actividad 3.8</t>
  </si>
  <si>
    <t>Actividad 3.9</t>
  </si>
  <si>
    <t>Actividad 3.10</t>
  </si>
  <si>
    <t>Actividad 3.11</t>
  </si>
  <si>
    <t>Actividad 3.12</t>
  </si>
  <si>
    <t>Actividad 3.13</t>
  </si>
  <si>
    <t>Actividad 3.14</t>
  </si>
  <si>
    <t>Actividad 3.15</t>
  </si>
  <si>
    <t>Actividad 3.16</t>
  </si>
  <si>
    <t>Actividad 3.18</t>
  </si>
  <si>
    <t>Actividad 4.11</t>
  </si>
  <si>
    <t>Actividad 4.12</t>
  </si>
  <si>
    <t>Actividad 4.13</t>
  </si>
  <si>
    <t>Actividad 4.14</t>
  </si>
  <si>
    <t>Actividad 4.15</t>
  </si>
  <si>
    <t>SAMAPA realiza directamente las reparaciones de las ropturas de calles y banquetas, se realizan aproximadamente 144 reparaciones anuales. El costo promedio de este tipo de reparaciones es de $ 1,400 por obra, el gasto anual corresponde al 4.3% de la partida presupuestal.</t>
  </si>
  <si>
    <t>Actividad 4.16</t>
  </si>
  <si>
    <t>Actividad 4.17</t>
  </si>
  <si>
    <t>Actividad 5.11</t>
  </si>
  <si>
    <t>Actividad 5.13</t>
  </si>
  <si>
    <t>Actividad 5.14</t>
  </si>
  <si>
    <t>Actividad 5.15</t>
  </si>
  <si>
    <t>Actividad 5.16</t>
  </si>
  <si>
    <t>Actividad 5.17</t>
  </si>
  <si>
    <t>Actividad 5.18</t>
  </si>
  <si>
    <t>Actividad 5.19</t>
  </si>
  <si>
    <t>Actividad 5.20</t>
  </si>
  <si>
    <t>Actividad 5.21</t>
  </si>
  <si>
    <t>Actividad 5.22</t>
  </si>
  <si>
    <t>Actividad 5.23</t>
  </si>
  <si>
    <t>Actividad 5.24</t>
  </si>
  <si>
    <t>Actividad 5.25</t>
  </si>
  <si>
    <t>Actividad 5.26</t>
  </si>
  <si>
    <t>Actividad 5.27</t>
  </si>
  <si>
    <t>Actividad 6.9</t>
  </si>
  <si>
    <t>Actividad 7.12</t>
  </si>
  <si>
    <t>Actividad 8.10</t>
  </si>
  <si>
    <t>Actividad 8.11</t>
  </si>
  <si>
    <t>Actividad 8.12</t>
  </si>
  <si>
    <t>Actividad 8.13</t>
  </si>
  <si>
    <t>Actividad 8.14</t>
  </si>
  <si>
    <t>Actividad 8.15</t>
  </si>
  <si>
    <t>Actividad 8.16</t>
  </si>
  <si>
    <t>Actividad 8.17</t>
  </si>
  <si>
    <t>Actividad 8.18</t>
  </si>
  <si>
    <t>Actividad 8.19</t>
  </si>
  <si>
    <t>Realizar 52 conferencias y platicas de consientizacion para prevenir la contaminacion de nuestras aguas y suelos, llevar acabo estas visitas a 14 Fraccionamientos y 12 localidades de todo el municipio.</t>
  </si>
  <si>
    <t>(Cantidad de  actividades (1) desarrolladas para la gestion de un estudio de aguas subterráneas / Total de  actividades (10) a desarrollar para la gestion de un estudio de aguas subterráneas)*100</t>
  </si>
  <si>
    <t>Caracterizacion del acuifero, Subcuenca Cajititlan, Zona de Ixtlahuacan de los Membrillos de la Cuenca Lerma Santiago.</t>
  </si>
  <si>
    <t>(Cantidad de  actividades (2) desarrolladas para  colocar 5 macro medidores en las lineas de conducción del agua / Total de actividades (7) desarrolladas para  colocar 5 macro medidores en las lineas de conducción del agua de los pozos municipales a la red de agua potable )*100</t>
  </si>
  <si>
    <t>Iniciar con las 3 cotizaciones correspondientes</t>
  </si>
  <si>
    <t>Definir donde se colocarán los 5 Macromedidores</t>
  </si>
  <si>
    <t>Definir si los 5 Macromedidores se colocarán a la salida del tanque de almacenamiento</t>
  </si>
  <si>
    <t>(Cantidad de  actividades (10) desarrolladas para la construcción de 2 nuevos pozos profundos / Total de  actividades (10) a desarrollar para la construcción de 2 nuevos pozos profundos en el territorio municipal)*100</t>
  </si>
  <si>
    <t>(Cantidad de  actividades (8) desarrolladas para  el desazolve  de 2 cárcamos construidos en el territorio municipal / Total de actividades (8) programas a desarrollar para  el desazolve  de 2 cárcamos construidos en el territorio municipal )*100</t>
  </si>
  <si>
    <t>(Cantidad de  actividades (1) desarrolladas para la Construcción del humedal arroyo de los sabinos / Total de  actividades (11) a desarrollar para la Construcción del humedal arroyo de los sabinos)*100</t>
  </si>
  <si>
    <t>(Cantidad de plantas de tratamiento de aguas residuales (.3) a las que se les dio mantenimiento y rehabilitación  / Total plantas de tratamiento de aguas residuales (2) existentes en el municipio)*100</t>
  </si>
  <si>
    <t>(Cantidad de  actividades (1) desarrolladas dentro del programa de cultura del agua / Total de  actividades (6) a desarrollar dentro del programa de cultura del agua)*100</t>
  </si>
  <si>
    <t xml:space="preserve">Equipamiento e instrumentación </t>
  </si>
  <si>
    <t>ANUAL</t>
  </si>
  <si>
    <t>AVANCE ANUAL</t>
  </si>
  <si>
    <t>III. Formular los estudios y proyectos de obra para la construcción, conservación, rehabilitación y ampliación de las fuentes de suministro, así como de redes de agua potable, alcantarillado y plantas de tratamiento;</t>
  </si>
  <si>
    <t>Construcción de Planta de Tratamiento de Aguas Residuales con lineas de alejamiento de drenaje de las localidades de Cedros y Buenavista (propuesta de ubicación 20 23'59.91" N 103 W</t>
  </si>
  <si>
    <t>Construcción de una Planta de Tratamiento de Aguas Residuales para tratar las aguas de La Capilla y el Fracc. Lomas de la Capilla</t>
  </si>
  <si>
    <t>Instalación de micro medidores para contar con servicio medido en el Fraccionamiento Buenavista. Se implementará este servicio a predios registrados en el padrón.</t>
  </si>
  <si>
    <t>Toma de lectura (los días 05 de cada mes) para que posteriormente se lleve a cabo su revisión y análisis, y así poder generar la factura, cotejando con la tarifa correspondiente debido a su lectura, enseguida capturar en el sistema y realizar las correcciones adecuadas si las hubiera, para realizar la entrega de la factura al usuario para su posterior pago.</t>
  </si>
  <si>
    <t xml:space="preserve">Capacitación a personal para realizar la lectura de medidores, así como la manera de capturar los datos </t>
  </si>
  <si>
    <t>Entrega de notificaciones en todas las localidades y fraccionamientos del municipio, para la recuperación de los usuarios morosos.</t>
  </si>
  <si>
    <t>XVII.	Elaborar la propuesta para establecer o revisar las cuotas o tarifas para determinar los pagos en contraprestación a sus servicios, considerando las estructuras tarifarias propuestas por la Comisión, en los términos que establece la Ley, para su presentación oportuna a la Comisión Tarifaria, antes del 15 de octubre del año inmediato anterior a su vigencia;</t>
  </si>
  <si>
    <t xml:space="preserve">Se perciben los ingresos del pago del servicio de agua potable de los usuarios, venta de agua en bloque con pipas, desasolve de fosas. Con este ingreso se realiza mantenimiento y limpieza de bombas de lodos sumergibles, desansolve de fosas en carcamos y PTAR con camion vactor. (Se han realizado _____ mantenimientos de bombas de lodos sumergibles, ___ limpiezas de desansolve de fosas en carcamos y ___  en la PTAR con el Vactor). </t>
  </si>
  <si>
    <t xml:space="preserve">Analisis para su posible actualización o modificación del Reglamento para la Prestacion de los Servicios de Agua Potable, Alcantarillado y Saneamiento, así como el Manual de Organización, para tener un mejor funcionamiento y organización dentro del Organismo. (Se realizó ya el 75% de analisis para la modificación al Manual de Organizacón por los puestos y el organigrama) </t>
  </si>
  <si>
    <t>Instalacion de macromedidiores en las fuentes de abastecimiento que contienen mas caudal que son las siguientes Pozo #1 ixtlahuacan con 25 l/s horas trabajadas 18 hrs tren de descarga 6" abasteciendo 40%  de la cabecera municipal con una dotacion de 591,300 m3 anuales. Pozo la cañada con 25 l/s horas trabajadas 18 hrs tren de descarga 6" abastece las localidades de la cañada y Luis Garcia con una dotacion de 591,300 m3 anuales. Pozo Fracc. Olivos 2 con 30 l/s horas trabajadas 24 hrs tren de descarga 6" abastece los Fracc. Olivos 2, Olivos 3 y Laureles con una dotacion de 946,080 m3 anuales. Pozo #4 Atequiza con 18 l/s horas trabajadas 18 hrs tren de descarga 4" abastece el 50% de la localidad de atequiza y el 50% de lomas de Atequiza con una dotacion de 425,736 m3 anuales. Pozo #3 de ixtlahuacan con 40 l/s horas trabajadas 12, tren de descarga  de 6", abastece el 60% de la cabecera municipal con una dotacion programada de 630,720 m3 anuales. (copiarlo a POA)</t>
  </si>
  <si>
    <t>Con la finalidad de conocer la persepción que tienen los usuarios sobre los costos,inversiones, cuotas y tarifas donde se asignara a una persona encargada para atencion a usuarios, la cual sera la encargada de llevar a cabo via digital cuestionarios por medio de google forms un total de 19,080 usuarios como muestreo representativo del 60% de nuestros usuarios activos en nuestro padrón. (se cuenta con una persona a cargo de este puesto brindando la informacion requerida en el momento, ademas de el levantamiento de reportes diarios).</t>
  </si>
  <si>
    <t>Se realiza una Sesion de Consejo Administrativo donde participan 17 Representantes entre ellos; I. Presidente Municipal. II. Director general del Organismo. III. Encragado de la Hacienda Municipal. IV. Regidor de la Comision de Servicios Publicos Municipales. V. Regidor de la Comision de Salud del Ayuntamiento. VI. Sindico Municipal. VII. Director de Planeación de Desarrollo Sustentable y Obras Públicas. VIII. Director de Ecologia del Ayuntamiento. IX. Representante de la Comision Estatal del Agua de Jalisco. X. Representante de los Industriales. XI. Representante de los Comerciantes. XII. Representante de los Profesionistas. XIII. Representante de los Comites de Padres de Familia. XIV. Representante de los Directores de las Escuelas. XV. Representante de la Union Ganadera. XVI. Representante de los Usuarios Domesticos. XVII. Represenatnte de los Usuarios de las Delegaciones. Donde se analizan, se discuten  y se aprueban las tarifas anuales. ( se han realizado las siguientes sesiones: sesion ordinaria 40 del consejo administrativo y 6ta sesion ordinaria del consejo de la comision tarifaria ambas con fecha del 20 noviembre, sesion extraordinaria 41 con fecha del 25 de noviembre y sesion ordinaria 42 del 17 de diciembre. Todas realizadas durante el año 2020 y todas realizadas por el consejo administrativos con excepsion a la ya antes mencionada)</t>
  </si>
  <si>
    <t>Contamos con las siguientes cuentas; 1) El 73% de Consumo  2) El 20% de Saneamiento 3) El 3% de Infraestructura, 4) El 4% en Incorporaciones y 5) Cuenta destinada unicamente para recurso PRODDER, las cuales nos auxilian en la recaudación por medio de transferencias, depósitos, cobros por terminales y recepcion de cheques. A fin de ingresar lo recuperado para el pago de servicios financieros y bancarios. (Hasta el mes de diciembre del 2020, se lleva recaudado $5,429,974.11, por las cuentas antes ya mencionadas, a fin de ingresar lo recuperado por la prestación de los servicios).</t>
  </si>
  <si>
    <t>1) Realizar un informe con las 3 areas internas del organismo sobre las actividades y proyectos ha cumplir al año, con nuestro presuepuesto ya aprobado de un total de $49,521,737  el cual se distribuira de la siguiente manera; con el 70% del presupuesto para llevar a cabo 122 actividades del Area Técnica, para el Area Administrativa un 20% para cumplir con 29 actividades y para Area Comercial un 10% para realizar 2 actividades. 2) Presentar el Informe de las labores realizadas ante el Consejo de Administración y al Ayuntamiento antes de finalizar el periodo anual.</t>
  </si>
  <si>
    <t>Realizar la licitación para contratar los servicios externos de un auditor contable, esto para llevar a cabo la revision de 1 cuenta publica, correspondiente del Organismo Operador.(se ha realizado la revision y avance de la cuenta publica de manera interna, con el apoyo del encargado de hacienda municpal).</t>
  </si>
  <si>
    <t>Llevar a cabo los servicios de auditoria con las etapas correspondietes; I.Revision de documentación. II. Encuentro de hallazgos. III.Solventacion. 2) Programar contratación en el mes de septiembre del año actual.</t>
  </si>
  <si>
    <t>Realizar las capturas de ingresos y capturas de Egresos, así como cuentas conciliadas mensualmente y posteriormente presentarla a la hacienda municipal. (Se han realizado 368  capturas de ingresos y 180 capturas de Egresos, así como 27 cuentas conciliadas a la fecha).</t>
  </si>
  <si>
    <r>
      <t>Tener 5 cuentas productivas, las cuales nos auxilian en la recaudación por medio de transferencias, depósitos, cobros por terminales y recepcion de cheques. Contemplando en nuestro presupuesto anual aprobado por una cantidad</t>
    </r>
    <r>
      <rPr>
        <sz val="11"/>
        <rFont val="Arial"/>
        <family val="2"/>
      </rPr>
      <t xml:space="preserve"> de $91,428.00</t>
    </r>
    <r>
      <rPr>
        <sz val="11"/>
        <color theme="1"/>
        <rFont val="Arial"/>
        <family val="2"/>
      </rPr>
      <t xml:space="preserve"> para el pago de servicios financieros y bancarios. </t>
    </r>
  </si>
  <si>
    <t>Elaboración del Programa de Trabajo 2021 que integre las 3 areas que conforman el SAMAPA (Área Técnica, Área Administrativa, Área Comercial), y el Presupuesto de Egresos 2021, esto es revisado y aprobado por el Consejo de Administración y las autoridades municipales. (Se elaboró el POA de cada área y posteriormente se presentó ante el consejo mediante una sesion ordinaria numero 40 el día 20 de Noviembre 2020 donde fue discutido y aprobado el Programa de trabajo, despues se realizó el presupuesto de egresos tomando en cuenta las acciones y la programación de las actividades del Programa de Trabajo 2021, este presupuesto fue discutido y aprobado mendiante sesion de consejo numero 42 con fecha del 17 de Diciembre 2020)</t>
  </si>
  <si>
    <t>Sesionar con el Consejo, antes del 15 de Octubre para analizar la propuesta de las tarifas. (Se llevo a cabo la Sesión Ordinaria numero 38 con fecha del 29 de Julio del 2020, donde se analiza la propuesta de tarifas y se aprobó por el consejo de administración)</t>
  </si>
  <si>
    <t>Llevar a cabo la licitacion correspondiente para la adquisicion de un terreno de 200 m2 parala construccion de un pozo profundo de agua potable, localizado entre las calles Priv. Juarez y Paseo Hondo de la Cabecera Municipal. Con una inversion de $310,000.00</t>
  </si>
  <si>
    <t>Rendir informes trimestrales al SIRES y Plataforma nacional PTN (Se contestaron 8 solicitudes de información de SIIRES y 7 de INFOMEX, y llenaron 313 formatos de plataforma nacional todo actualizado del mes de Octubre al mes de Enero 2021, y realizando la actualización de la pagina principal de SAMAPA)</t>
  </si>
  <si>
    <t>Gestionar un estudio de aguas subterráneas para reducir la explotación del acuífero</t>
  </si>
  <si>
    <t xml:space="preserve">Definir si los 5 Macromedidores se colocan a la salida de la fuente de abastecimiento (pozo), para cubrir la demanda de agua de uso industrial </t>
  </si>
  <si>
    <t>Especificaciones técnicas para la perforación de 1 pozo en cabecera municipal y otro ubicado en la localidad de Aguilillas.</t>
  </si>
  <si>
    <t>Etapa exploratoria de 1 pozo en cabecera municipal y otro ubicado en la localidad de Aguilillas.</t>
  </si>
  <si>
    <t>Diseño de 1 pozo en cabecera municipal y en la localidad de Aguilillas</t>
  </si>
  <si>
    <t>Terminación, desarrollo y desinfección de 1 pozo en cabecera municipal, y en la localidad de Aguilillas</t>
  </si>
  <si>
    <t>Pruebas de aforo de 1 pozo en cabecera municipal, y en la localidad de Aguilillas</t>
  </si>
  <si>
    <t>Determinar la operación y mantenimiento de 1 pozo en cabecera municipal, y en la localidad de Aguilillas</t>
  </si>
  <si>
    <r>
      <t>Promover 6 programas de cultura del agua, visitando</t>
    </r>
    <r>
      <rPr>
        <sz val="11"/>
        <rFont val="Arial"/>
        <family val="2"/>
      </rPr>
      <t xml:space="preserve"> 29</t>
    </r>
    <r>
      <rPr>
        <sz val="11"/>
        <color theme="1"/>
        <rFont val="Arial"/>
        <family val="2"/>
      </rPr>
      <t xml:space="preserve"> preescolares y </t>
    </r>
    <r>
      <rPr>
        <sz val="11"/>
        <rFont val="Arial"/>
        <family val="2"/>
      </rPr>
      <t>36 p</t>
    </r>
    <r>
      <rPr>
        <sz val="11"/>
        <color theme="1"/>
        <rFont val="Arial"/>
        <family val="2"/>
      </rPr>
      <t>rimarias de las 12 localidades y 14 fraccionamientos de este municipio siendo beneficiarios de estos programas; 2,610 alumnos de kinder y 6,480 alumnos de nivel primaria, realizando las siguientes actividades; documentales audiovisuales con proyector y juegos recreativos, (contamos con 05 videos recreativos con tema del cuidado del agua, contaminacion sequias, medio ambiente, etc. Proyector, juegos recreativos que son los siguientes: crucigramas, serpientes y escaleras, loteria con temas relacionados con cultura del agua,</t>
    </r>
    <r>
      <rPr>
        <b/>
        <sz val="11"/>
        <color theme="1"/>
        <rFont val="Arial"/>
        <family val="2"/>
      </rPr>
      <t xml:space="preserve"> por cuestion de pandemia COVID-19 no se ha podido llevar a cabo la ejecucion)</t>
    </r>
  </si>
  <si>
    <t>Se elabora una reunion de trabajo con las 4 areas internas del Organismo (Area Tecnica, Administrativa, Comercial y Direccion General) esto para realizar un analisis de la calidad del servicio de las 12 localidades y 14 fraccionamientos del municipio, tomando en cuenta los siguientes puntos;1) Inversion de $19,644,030.00 obteniendo una mejora en los servicios como construccion, rehabilitacion y mantenimiento de pozos, sustitucion de red de agua y red de drenaje, construccion de 1 pozo nuevo. 2) Hipoclorito de Sodio un promedio de 75,980 kilos con un gasto de $357,106 al año. 3) El cobro de extraccion total de CFE de todos los pozos con la cantidad de aproximadamente de $15,641,898.00 al año. 4) El pago de 24 Reparaciones con un monto total de $1,507,285.30. De este modo es como se realiza la propuesta tarifaria, para presentarse a mas tardar el día 31 de Julio de cada año ante el Ayuntamiento para que sea incorporada a la Ley de ingresos municipal. (se aprobó la propuesta de la Comision Tarifaria 2021, mediante sesión núm. 38 con fecha del 29 de julio del 2020)</t>
  </si>
  <si>
    <r>
      <t xml:space="preserve">Implementar un grupo de niños guardianes del agua y medio ambiente con el fin de desarrollar acciones para salvar el planeta y crear conciencia ambiental, trabajar en conjunto con la dirección de medio ambiente y cambio climático para realizar estas acciones y proyectos, con la siguiente temática; cuidemos el agua, salvemos el aire, cuidemos la energía, salvemos el bosque, operación reciclaje, arborización, realizar talleres de sensibilización en conciencia ambiental a padres de familia, niños y niñas de como aplicar en la vida cotidiana, realizar una campaña de arborización, realizar exposiciones, concurso de pintura o dibujo, poesía, teatro y cortometrajes. </t>
    </r>
    <r>
      <rPr>
        <b/>
        <sz val="11"/>
        <color theme="1"/>
        <rFont val="Calibri"/>
        <family val="2"/>
        <scheme val="minor"/>
      </rPr>
      <t>(Por cuestion de pandemia COVID-19 no se ha podido llevar a cabo la ejecucion)</t>
    </r>
  </si>
  <si>
    <r>
      <t xml:space="preserve">Hacer visitas a las localidades y fraccionamientos para inducir a la sociedad buenos hábitos de cuidado del agua y medio ambiente y así mismo evitar el desperdicio de agua, realizando proyecciones de cine con cortometrajes y videos de temas relacionados a la concientización y cuidado del agua potable y medio ambiente. (Ya se trabajó en los videos y cortometrajes a presentar en las localidades a visitar, contamos con el material para la proyección, </t>
    </r>
    <r>
      <rPr>
        <b/>
        <sz val="11"/>
        <color theme="1"/>
        <rFont val="Calibri"/>
        <family val="2"/>
        <scheme val="minor"/>
      </rPr>
      <t>por cuestion de pandemia COVID-19 no se ha podido llevar a cabo la ejecucion)</t>
    </r>
  </si>
  <si>
    <t xml:space="preserve">Control y actualizacion de los formatos de patrimonio del SAMAPA (se lleva una actualizacion completa hasta la fecha del inventario distribuido por área con los documentos ya impresos pendientes para firmas) </t>
  </si>
  <si>
    <t>Elaborar un anteproyecto y la cotización del Estudio de Hidrología superficial - subterranea integral de los recursos hidrícos disponibles en el municipio.</t>
  </si>
  <si>
    <t>Iniciar con la implementacion de 100 medidores en el fraccionamiento buenavista, ya que este fraccionamiento es de mayor consumo derivado por las caracteristicas de sus predios, con una cantidad de consumo aproximado de 252,288 m3  anualmente ( 0% de avance, dado que los dueños de dichos inmuebles no han solicitado la instalacion de estos)</t>
  </si>
  <si>
    <t>Habilitar dentro de las 6 sucursales de SAMAPA, áreas de atención hacía los usuarios para otorgar la facilidad de acceso e información a personas con capacidades diferentes (se cuentan habilitadas las siguientes sucursales: Ixtlahuacan, Atequiza, Sabinos 4 y Olivos 2, La Capilla y la implementacion de una unidada movil)</t>
  </si>
  <si>
    <t>En promedio anualmente se entregan 50,400 requerimientos en las 12 localidades  y 14 Fraccionamientos del municipio, aumentanto el pago 30%. (Se han realizado 200 Requerimientos, a las siguientes localidades;  AGUILILLAS, COLONIA GUAYABITOS, Y FRACCIONAMIENTO VALLE DEL LAGO EN AGUILILLAS) POA</t>
  </si>
  <si>
    <t>Aplicar pagos conforme al servicio correspondiente; Habitacional, No Habitacional,Mixto, y de acuerdo a su nivel de tarifa; Seco y Lote Baldio, Intensivo, Generico y Alta. ( se hace la actualizacion en tarifas de las localidad de aguilillas, guayabito, fraccionamiento valle del lago, con una modificacion de 50 cuentas de tarifa alta)</t>
  </si>
  <si>
    <t>Identificar las tomas clandestinas con geófono, en las siguientes localidades; Fraccionamiento Buenavista, Buenavista, Cedros, Luis García, Santa Rosa y Ex Hacienda Santa Rosa, en nuestro municipio. ( 0% de avance, dado que aun no se compra el geofono)</t>
  </si>
  <si>
    <t>Se presenta el resolutivo tarifario aprobado mediante el consejo de comision tarifaria, y su publicacion se realiza antes del 15 de diciembre del año en curso en la Gaceta Municipal y el Periodico Oficial del Estado de Jalisco y posteriormente en la pagina oficial de samapa, esto conlleva  a una inversion de $22,700.00 (Se público el resolutivo tarifario 2021 en el Periodico Oficial del Estado de Jalisco con fecha 20 de noviembre del 2020, tomo 6, impresion de 1 ejemplares de la Gaceta Municipal, con un total de inversión de $ 0) esto por que solo imprimimos las gacetas en papel normal, no en imprenta)</t>
  </si>
  <si>
    <t xml:space="preserve">Revisión por calle y registro en expedientes de cada uno de los inmuebles registrados con toma, con el objetivo de depurar el padrón de las cuentas duplicadas e inexistentes, así como la actualización en el padrón de la tarifa correspondiente  de cada uno de los inmuebles. Presentando un reporte para la eliminación de dichas cuentas en las siguientes localidades; Aguilillas, Guayabito, Valle del Lago,  Fraccionamiento Buenavista, Buenavista, Cedros, Luis García, La Cañada, Santa Rosa, La Capilla, El Rodeo, Santa Ana, El Sacrificio, Atequiza, Lomas de Atequiza e Ixtlahuacán de los Membrillos. ( </t>
  </si>
  <si>
    <t>Construccion de la red de distribucion de agua poatable en la colonia el guayabito en la localidad de aguilillas ( se esta gestionando los recursos necesarios si como los estudios de campo y los permisos necesarios para los cruces de tuberia en predios particulares con 10% de avance)</t>
  </si>
  <si>
    <t xml:space="preserve">Construcción de colector en el tramo de la Av. Aguilillas al Acueducto Chapala-Guadalajara con una longitud aprox. de 1,050 m en la Localidad de Aguilillas ( se esta trabajando en los estudios correspondientes 10% de avance) </t>
  </si>
  <si>
    <t>Construcción de cisterna en Los Camichines, Colonia al sur del pozo de Aguilillas ( se comenzara a realizar los studios para ver la factibilidad de costrucion)</t>
  </si>
  <si>
    <t xml:space="preserve">Construccion de estructura para proteger la linea de conduccion de agua potable en su cruce con el arrollo en chiquilista (a nivel de arrastre del arrollo entre las localidades  de la cañada a luis Garcia) </t>
  </si>
  <si>
    <t>Construcción de drenaje de 10" con 4 pozos de visita, del Mercado de Artesanías al colector principal de la Cabecera Municipal, con una longitud aproximada de 300 m ( se esta realizando los estudios correspondientes asi como, los presupuestos teniendo fecha tentativa de principios de abril para inicio de sub costrucion 10 % avance)</t>
  </si>
  <si>
    <t>Construcción de red de distribución de 2" del cruce de J. Ortíz de Dominínguez y Priv. del mismo nombre al cruce de 24 de Noviembre e Hidalgo en Lomas de Atequiza (160 m).  ]( se esta gestionndo los recursos para esta realizacion de la obra 5% de avance.)</t>
  </si>
  <si>
    <t>Construcción de la primera etapa de la red de distribución de agua potable en el Callejón La Tinaja, Col. La Tinaja con una longitud de 950 m (se esta gestionando los recursos para la realizacion de la obra 5% de avance)</t>
  </si>
  <si>
    <t xml:space="preserve">Construcción red de agua pqtable de 4" en la calle Benito Juárez entre Pino Suárez y Alvaro Obregón, con una longitud de 105 m en Lomas de Atequiza. ( se esta gestionando los recursos para la realizacion de la obra 5% de avance). </t>
  </si>
  <si>
    <t>Construcción de línea de conducción del Pozo 2 La Tinaja a la Cisterna Grande, que sustituya la actual línea que pasa por predios particulares. ( se esta gestionndo los recursos para la realizacion de la obra 5% de avance)</t>
  </si>
  <si>
    <t>Construcción de red de drenaje en el Fraccionamiento Buenavista, localidad de Buenavista ( se esta trabajando en en la recostrucion de la linea de alejamiento del drenaje y posteriormente dar paso a la gestion y costrucion del sistema del drenaje del fracionamiento 5% avance)</t>
  </si>
  <si>
    <t>Gestion de un predio cercano a la Localidad de La Cañada para la construcción del humedal arroyo Los Sabinos ( se esta gestionando los recursos para la realizacion de la obra 5% de avance)</t>
  </si>
  <si>
    <t xml:space="preserve">Estudio de Impacto Ambiental para la construcción de Humedal arroyo Los Sabinos para el tratamiento de aguas residuales de la Localidad de La Cañada. (se esta gestionando los recurso para la realizacion de la obra 5% de avance) </t>
  </si>
  <si>
    <t xml:space="preserve">Construcción de Humedal arroyo Los Sabinos para el tratamiento de aguas residuales de la Localidad de La Cañada. ( se esta gestionando los recursos para la realizacion de la obra 5% de avance) </t>
  </si>
  <si>
    <t>Construcción de red de agua potable de 4" en la calle Venustiano Carranza entre Morelos y Av. Hidalgo de la localidad de La Capilla, con una longitud aproximada de 250 m. ( se esta gestinando los recursos para la realizacion de la obra 5% de avance).</t>
  </si>
  <si>
    <t>Construcción de red de agua potable de 4" en la calle Juárez entre Jesús García y Av. Hidalgo, de la localidad de La Capilla, con una longitud aproximada de 500 m. ( se esta gestionando los recursos para la realizacion  de la obra 5% de avance)</t>
  </si>
  <si>
    <t xml:space="preserve">Construcción de red de agua potable de 4" en la calle Jesús García entre las calles Sánchez Zepeda y Júarez, de la localidad de La Capilla, con una longitud aproximada de 250 m. ( se esta gestionando los recursos para la realizacion de la obra 5% de avance) </t>
  </si>
  <si>
    <t>Construcciòn de 2 líneas de red de drenaje de 14" con pozos de visita, para interconectar la localidad de La Capilla con la Planta de tratamiento de aguas residuales "La Capilla", línea 1 con 700 mts y línea dos con 1,800 m ( se esta realizando los estudios correspondientes , asi como las cotizaciones correpondientes con una fecha tentativa de inico de principios de marzo 10% de avance)</t>
  </si>
  <si>
    <t>Construcción de registro para la válvula de la bomba que alimenta la red principal, localizado en la calle Loma Verde entre Loma de las Malvas y el Retorno 1, en lomas de la Capilla (  se tiene contemplado en el plan de trabajo la realizacion de este proyecto con feha a mediados de abril 10% de avance, ya se cuenta con autorizacion)</t>
  </si>
  <si>
    <t>Construcción de red de distribución de agua potable en la calle de los Maestros entre Jesús Barajas y Fco. Villa, en Luis Garcia, con una longitud de 220 m. ( se esta gestioando los recursos para la realizacion de obra 5% de avance)</t>
  </si>
  <si>
    <t>Construcción de red de distribución de agua potable en la calle Jesús Morales de Luis Garcia, con una longitud de 470 m  ( se esta gestionando los recuros para la realizacion de la obra 5% de avance)</t>
  </si>
  <si>
    <t>Construcción de red de distribución de agua potable en el canal de la calle Madero a la calle Independencia en la colonia Luis Garcia, con una longitud de 140 m. ( se esta gestionando los recursos para la realizacion de la obra 5% de avance).</t>
  </si>
  <si>
    <t xml:space="preserve">Construcción de red de distribución de agua potable en Luis Garcia, del punto con coordenadas 20 23 '20,78" N, 103 14'03.54" O al punto 20 23'25.59" N, 103 14'03 00" O, con una longitud de 280 mts. (  se esta gestionando los recursos para la realizacion de la obra 5% de avance) </t>
  </si>
  <si>
    <t xml:space="preserve">Construcción de red de distribución de agua potable en Luis Garcia, del punto con coordenadas 20 23'03.41" N, 103 14'15.47" O al punto 20 23'22.97" N, 103 14'12.57" O, con una longitud de 600 m. ( se esta gestionando los recursos para la realizacion de la obra 5% de avance) </t>
  </si>
  <si>
    <t xml:space="preserve">Estudio técnico para resolver la problemática del drenaje en la salida por el camino antiguo a Atequiza. ( ya esta realizado con el 100% ya se cuenta con los recursos y las cotizaciones para realizar esta obra) </t>
  </si>
  <si>
    <t>Construcción de línea de distribución de agua potable en la calle Juárez entre la calle Lázaro Cárenas y Miguel Hidalgo, en la localidad de Santa Rosa,  con una longitud de 85 m  (se esta gestionando los recursos para la realizacion de la obra 5% de avance)</t>
  </si>
  <si>
    <t>Construcción de línea de distribución de agua potable en la calle Donato Guerra entre las calles Miguel Hidalgo y el acceso del restaurant Los Milagros de Dalila, con una Ion itud de 115 m. ( se esta getionando los recursos para la relizacion de la obra 5% de avance)</t>
  </si>
  <si>
    <t xml:space="preserve">Construccion de estructura para proteger la linea de conducción de agua potable en su cruce con el arroyo en chiquilista a nivel de arrastre del arroyo, entre las localidades de La Cañada a Luis García  ( solo la espera para empezar la obra aproximadamente a principios de marzo 10% de avance) </t>
  </si>
  <si>
    <t>Se elaborará proyecto para la separacion de aguas residuales de pluviales en el que se trabaja mutuamente con el departamento de obras publicas y desarrollo urbano del ayuntamiento de Ixtlahuacan. ( se esta trabajando con las areas correspondientes para realizar los estudios correspondientes 5% de avance)</t>
  </si>
  <si>
    <t xml:space="preserve">Estudio para analizar las causas de las inundaciones en temporal de lluvias entre las calles Torrecillas, Allende y la carretera Santa Rosa-La Barca en la Col. Lomas Bajas de Atequiza. ( se esta gestionando los recursos necesarios para la realizacion de los estudios correspondientes 5 % de avance) </t>
  </si>
  <si>
    <t>Mantenimiento a las redes de distribución de agua potable, a las redes de drenaje, a pozos profundos, cisternas de rebombeo, cárcamos de rebombeo, plantas de tratamiento de aguas residuales, sistemas de cloración, sistemas de electrificación y a parque vehicular. ( se trabaja periodicamente en mantenimiento a los carcamos, sistemas de cloracion y electrificacion y en lo referente a las redes de distribucion , rembombeo, pozos profundos y parque vehicular se iniciaran a partir de la primer semana de marzo segun calendario de mantenimientos 40% de avance)</t>
  </si>
  <si>
    <t>Conexión de drenaje de 18", del Fracc. Laureles al Fracc. Olivos I con una longitud de 160 m. ( miercoles 10 de febrero se incio la excavacion de dicha obra con un 15% de avance)</t>
  </si>
  <si>
    <t>Estudio técnico para resolver la problemática del drenaje en la salida por el camino antiguo a Atequiza, en el Rodeo ( se esta gestionando los recursos y buscando cotizaciones dicho estudio con el 10%)</t>
  </si>
  <si>
    <t xml:space="preserve">Instalación de Bomba de 20 Hp para rebombeo en la cisterna del Fracc. Sabinos l.  ( se esta trabajando en las cotizaciones para la compra y posterior istalacion de dicha bomba con un 15% de avance) </t>
  </si>
  <si>
    <t>Elaborar un Estudio de Hidrología Superficial y Subterranea (de los recursos hídricos disponibles en el municipio). ( se esta gestionando los recursos asi como solicitando las cotizaciones correspondientes con 10% de avance)</t>
  </si>
  <si>
    <t>Interconexión de la red de distribución de agua potable del nuevo pozo de Huerta Vieja al Fracc. Huerta Vieja, Real del Lago y la localidad de La Capilla ( esta obra se iniciara los trabajos en el mes de marzo con 15% de avance)</t>
  </si>
  <si>
    <t>Instalar Válvula de 4" para el control de agua potable con caja de válvulas y tapa, localizada en el cruce de las calles Cuauhtémoc y Niños Héroes, en cabecera municipal. ( este trabajo se realizara en el mes de marzo según el calendario del plan de trabajo con 10% de avnce)</t>
  </si>
  <si>
    <t xml:space="preserve">Localización y construcción del registro de la válvula de paso entre los Fracc. Sabinos I y Sabinos III (entre las calles Río Tamesis Ote. y Río Senegal Ote. Sabinos III en dirección a la calle Río Mascota de Sabinos l).  ( este trabajo se realizara en el mes de marzo segun el calendario de trabajo con el 10% de avance) </t>
  </si>
  <si>
    <t xml:space="preserve">Enmallar el perímetro del tanque 1 de Ixtlahuacán de los Membrillos, con una extensión de 80 metros lineales ( esta obra se relizara en el mes de abril según plan de trabjo 2021 con avance 10% ) </t>
  </si>
  <si>
    <t xml:space="preserve">Enmallar el perímetro del tanque 2 de Ixtlahuacán de los Membrillos, con una extensión de 80 metros lineales ( esta obra se relizara para el mes de mayo según el plan de trabajo del 2021 con 10% de avance) </t>
  </si>
  <si>
    <t>Colocar cerca de malla en el perímetro del predio de la cisterna chica de Lomas de Atequiza (65 m). ( este trabajo se realizara la segunda quincena de febrero según el plan de trabjo con 10% de avance)</t>
  </si>
  <si>
    <t>Limpieza del canal de aguas pluviales al oriente del fraccionamiento Rinconada las Lomas. ( se esta gestionando recursos para la realizacion de esta obra por definir por fecha de inicio con 5% de avance)</t>
  </si>
  <si>
    <t>Instalar tapadera de la alcantarilla ubicada entre las calles Loma Paricutín Pte. y Av. Las Lomas Pte., en Fracc. Rinconada las Lomas ( se esta cotizando con proveedores para la compra de dichas tapaderas, posible fecha de instalacion en inicios de marzo con el 5% de avance)</t>
  </si>
  <si>
    <t>Instalar tapadera de la alcantarilla ubicada entre las calles Everest Pte. y Av. Las Lomas Pte., en Fracc. Rinconada las Lomas (  se esta cotizando con proveedores para la compra de dichas tapaderas, posible fecha de instalacion de inicos de marzo con el 5% de avance)</t>
  </si>
  <si>
    <t xml:space="preserve">Colocar dos válvulas expulsadoras de aire en la red de distribución de agua potable, en el Fracc. Residencial la Capilla (Casas Bali). ( esta en proceso la cotizacion de las valvulas on fecha aproximada con inicios de abril con 5% de avance) </t>
  </si>
  <si>
    <t>Instalar tapadera de alcantarilla ubicada en el cruce de calle Capilla de San Pedro y Capilla San Francisco, en el Fracc. Residencial la Capilla (Casas Bali). (  se esta cotizando con proveedores para la compra de dichas tapaderas, posible fecha de instalacion de inicos de marzo con el 5% de avance)</t>
  </si>
  <si>
    <t>Instalar tapadera de alcantarilla ubicada en el cruce de la Av. Capilla Sixtina y Capilla de Medugory, en el Fracc. Residencial la Capilla (Casas Bali).(  se esta cotizando con proveedores para la compra de dichas tapaderas, posible fecha de instalacion de inicos de marzo con el 5% de avance)</t>
  </si>
  <si>
    <t>Instalar tapadera de alcantarilla ubicada en el cruce de las calles Capilla de Medugory y Capilla San Patricio, en el Fracc. Residencial la Capilla (Casas Bali).(  se esta cotizando con proveedores para la compra de dichas tapaderas, posible fecha de instalacion de inicos de marzo con el 5% de avance)</t>
  </si>
  <si>
    <t>Instalar tapadera de alcantarilla ubicada en la calle Capilla de San Rafael, entre la Av. Capilla Sixtina y Capilla San Patricio, en el Fracc. Residencial la Capilla (Casas Bali).(  se esta cotizando con proveedores para la compra de dichas tapaderas, posible fecha de instalacion de inicos de marzo con el 5% de avance)</t>
  </si>
  <si>
    <t>Instalar tapadera de alcantarilla ubicada en la calle Capilla de Guadalupe, entre la Av. Capilla Sixtina y Capilla San Patricio, en el Fracc. Residencial la Capilla (Casas Bali).(  se esta cotizando con proveedores para la compra de dichas tapaderas, posible fecha de instalacion de inicos de marzo con el 5% de avance)</t>
  </si>
  <si>
    <t>Instalar tapadera de alcantarilla ubicada en la calle Capilla San Patricio, entre las calles Capilla del Fresno y Capilla de San Fernando, en el Fracc. Residencial la Capilla (Casas Bali).(  se esta cotizando con proveedores para la compra de dichas tapaderas, posible fecha de instalacion de inicos de marzo con el 5% de avance)</t>
  </si>
  <si>
    <t>Instalación de tapa para registro de válvula de 2", localizada en Loma de las Manzanas y Loma Real, en Fracc. Lomas de la Capilla. ( se esta trabajando con las cotizaciones de dichas tapas fecha posible de instalacion fianales del mes de marzo con 5% de avance)</t>
  </si>
  <si>
    <t>Instalación de tapa para registro de válvula de 2", localizada en Loma de las Belladonas y Loma Real, en Fracc. Lomas de la Capilla. ( se esta trabajando con las cotizaciones de dichas tapas fecha posible de instalacion fianales del mes de marzo con 5% de avance)</t>
  </si>
  <si>
    <t>Instalación de tapa para registro de válvula de 2", localizada en Loma de los Tulipanes y Loma Real, en Fracc. Lomas de la Capilla. ( se esta trabajando con las cotizaciones de dichas tapas fecha posible de instalacion fianales del mes de marzo con 5% de avance).</t>
  </si>
  <si>
    <t>Instalación de tapa para registro de válvula de 2", localizada en Loma de los Naranjos y Retorno Siete, en Fracc. Lomas de la Capilla. (  se esta trabajando con las cotizaciones de dichas tapas fecha posible de instalacion fianales del mes de marzo con 5% de avance).</t>
  </si>
  <si>
    <t>Instalación de tapa para registro de válvula de 2", localizada en Loma de las Ceibas y Retorno Seis, en Fracc. Lomas de la Capilla. (  se esta trabajando con las cotizaciones de dichas tapas fecha posible de instalacion fianales del mes de marzo con 5% de avance).</t>
  </si>
  <si>
    <t>Instalación de tapa para registro de válvula de 2", localizada en Loma de las Violetas y Retorno Seis, en Fracc. Lomas de la Capilla. (  se esta trabajando con las cotizaciones de dichas tapas fecha posible de instalacion fianales del mes de marzo con 5% de avance).</t>
  </si>
  <si>
    <t>Instalación de tapa para registro de válvula de 2", localizada en Loma de las bugambilias y Retorno Cinco, en Fracc. Lomas de la Capilla. (  se esta trabajando con las cotizaciones de dichas tapas fecha posible de instalacion fianales del mes de marzo con 5% de avance).</t>
  </si>
  <si>
    <t>Instalación de tapa para registro de válvula de 4", localizada en Retorno Cuatro y Loma de las Rosas, en Fracc. Lomas de la Capilla. (  se esta trabajando con las cotizaciones de dichas tapas fecha posible de instalacion fianales del mes de marzo con 5% de avance)</t>
  </si>
  <si>
    <t>Instalación de tapa para registro de válvula de 2", localizada en Loma de las Palmas y Retorno Tres, en Fracc. Lomas de La Capilla. ( se esta trabajando con las cotizaciones de dichas tapas fecha posible de instalacion fianales del mes de marzo con 5% de avance).</t>
  </si>
  <si>
    <t>Instalación de tapa para registro de válvula de 2", localizada en Loma del Cielo y Retorno Dos, en Fracc. Lomas de la Capilla. ( se esta trabajando con las cotizaciones de dichas tapas fecha posible de instalacion fianales del mes de marzo con 5% de avance)</t>
  </si>
  <si>
    <t>Instalación de tapa para registro de válvula de 3", localizada en Loma Azul y Retorno Uno, en Fracc. Lomas de la Capilla. ( se esta trabajando con las cotizaciones de dichas tapas fecha posible de instalacion fianales del mes de marzo con 5% de avance).</t>
  </si>
  <si>
    <t>Instalar un tapón en la línea de recirculación de 3" de la cisterna del rebombeo del Fracc. Lomas de la Capilla (reducira gasto de energía eléctrica).  (  este trabajo ya se realizo en el mes de noviembre  con el 100% de avance)</t>
  </si>
  <si>
    <t>Instalación de la tapa del registro de agua potable localizado en el retorno 4 de la calle Loma de las Rosas, en el Fracc. De  Lomas de la Capilla. ( ( se esta trabajando con las cotizaciones de dichas tapas fecha posible de instalacion fianales del mes de marzo con 5% de avance).</t>
  </si>
  <si>
    <t>Instalación de válvula de control de agua potable con caja de valvulas en el cruce de las calles Manuel Dipp y Mr. Kent, en la localidad de Buenavista ( se realizara esta istalacion la segunda quincena de febrero ya se cuenta con el material necesario con un 10% de avance)</t>
  </si>
  <si>
    <t>Perforar el pozo profundo #3 en la localidad de ixtlahuacan, con las siguientes características:  ademe de 10", columna de 120 mts de 6", l/s 40 , bomba de extraccion de  40 litros por segundo , motor 75 hp a 440 volts, transformador 75 kva, profundidad 150, arrancador 75 hp marca siems.  ( esta obra se concluyo en el mes de noviembre del año pasado con 100% de avance)</t>
  </si>
  <si>
    <t>Mantenimiento preventivo de los siguientes pozos, #1 de la cabecera, #2 de aguilillas, #1 de Buenavista, #1 del Fracc. Buenavista, #1 Capilla, #1, #2 y #3 de Atequiza, #1 Sacrificio, #2  del rodeo, #1 Santa rosa, #1 Huerta Vieja, a los cuales se a realizado el ajuste de tornilleria de los arrancadores, verificacion de nieveles de amperaje y voltaje para detectar posibles fallas de falsos contactos o sobrecaliento de motor, limpieza de malesa al area verde de cada fuente de abastecimiento, revision  de existencia de capacitadores, y que se encuentren trabajando. ( estos mantenimientos se realizaran entre los meses de marzo y septiembre segun el calendario plan de trabajo 10% de avance)</t>
  </si>
  <si>
    <t>Adquisición de terreno para nuevo pozo profundo. (se esta realizando negociaciones para la compra de dicho predio 20% de avance)</t>
  </si>
  <si>
    <t>Perforación de un pozo profundo para abastecer la Localidad de Buenavista, Fracc. Buenavista y Campanillas, con su equipamiento y electrificación ( una vez adquirido el terreno se empezara la perforacion de dicho pozo con fecha tentativa segunda quincena de marzo)</t>
  </si>
  <si>
    <t>Perforación de un pozo profundo en las inmediaciones del Fracc. Huerta Vieja, con su equipamiento y electrificación ( esta perforacion se inicira en el mes de marzo según el plan de trabajo)</t>
  </si>
  <si>
    <t>Adquisición de terreno para un pozo profundo para abastecer La Capilla, Fracc. Residencial La Capilla y Fracc. Lomas de la Capilla. ( actualmente ya se negocio el terreno 40% de avance)</t>
  </si>
  <si>
    <t>Perforación de un pozo profundo para abastecer La Capilla, Fracc. Residencial La Capilla y Fracc. Lomas de la Capilla, con su equipamiento y electrificación. ( espera de inicio de obra con fecha tentativa de abril 5% de avance)</t>
  </si>
  <si>
    <t>Solicitar analisis quimicos de aguas tratadas y agua potable al CEA, de nuestras plantas de tratamiento de Huerta Vieja, con una descarga de 18 litros por segundo, aportando 550,000 metros cúbicos al año a la presa la capilla, esta agua apoya para que en época de estiage se riegan 60 héctareas de trigo con una produccion de 5 toneladas por héctarea que suman 300 toneladas por temporal. Y la planta de tratamiento Sabinos 1, descarga 35 l/s aportando 1,050,000 metros cubicos al año y descarga al arroyo los sabinos un 50%, y el otro 50% es tomado por los ejidatarios para regar 25 hectareas de maíz que producen 9 toneladas por héctarea que suman 225 tonelas.  ( se encuentra en gestion la solicitud con cea y cotizacion de laboratorios particulares 10% de avance)</t>
  </si>
  <si>
    <t xml:space="preserve">Instalacion de docificadores de cloro en los siguientes pozos: Fracc. Aguilillas con 250 habitantes, El sacrificio con una poblacion de 100 habitantes y el pozo 3 de Ixtlahuacan que abastece aproximadamente una poblacion de 4,000 habitantes. ( estos dosificadores se encuentran istalados en el mes de noviembre 100% de avance) </t>
  </si>
  <si>
    <t>Cambio de dosificadores de cloro dañados, en los pozos: Rinconada las lomas, Puerta del Sol, Cedros y Pozo de atequiza que beneficia a dos fraccionamientos y 2 localidades con una poblacion de 6,300 habitantes. ( actualmente solo falta cambiar el dosificadores en cedros 75% de avance)</t>
  </si>
  <si>
    <t xml:space="preserve">Monitorear el contenido de cloro en el agua, en tomas domiciliarias, con la siguiente metodología: a) seleccionar tres vivendas por localidad, una en las cercanias del pozo, otra a la mitad de la localidad y la tercera al final de la red de distribucion de agua potable. b) Medir la cantidad de cloro en el agua que debe de ser entre .5 y 3 puntos por millar de cloro disuelto en el agua (segun especificaciones de la comision estatal del agua). Y c) Registrar los datos espaciales de las viviendas muestreadas y elaborar un reporte donde se indique si hubo necesidad de modificar la cantidad de cloro inyectada en la red. Se realizan 36 muestras en 12 localidades y 42 muestras en 14 fraccionamientos de forma mensual, las cuales suman 936 muestras anuales.    </t>
  </si>
  <si>
    <t>Contruccion de cuartos de clorado en los pozos profundos del Fracc. Aguilillas, El Sacrificio  y fracc. Buenavista, con instalacion eléctrica, tuberia para inyectar el cloro e instalacion de la base para el dosificador, asi como tambien los depositos con capacidad de 250 kilos de  hipoclorito al 13% ( esta costruccion ya estan realizados desde noviembre del año pasado 100% de avance)</t>
  </si>
  <si>
    <t>Dar mantenimiento a las 32 fuentes de abastecimiento, atender los reportes de fugas y taponamiento en las redes de agua potable, asi como abastecer por medio de la pipa las las zonas que no cuentan con la red de distribucion de agua potable que son las  siguientes:  Guayabitos, La Cañita, Acueducto y calle Vista del Pueblo, donde se benefician 44 familias con 176 habitantes,  para dar este servicio se realizan 528 servicios anuales. Ádemas se abastece de agua con las pipas  cuando hay reparaciones de fugas de agua, falta de energía eléctrica y cuando se da mantenimiento a los pozos de abastecimiento. (  se realizan mantenimientos cuando el pozo muestra señales de mal funcionamiento ya sea de voltaje alterado o dessabasto de agua como ejemplo (santa rosa, ixtlahuacan 2, fracc. real del lago en agulillas) y se sigue apoyando a las areas que no cuentan con servico por medio de pipas , el cual cuenta con un calendario semanal.)</t>
  </si>
  <si>
    <t>Actualizar las bitacoras de cada una de las fuentes de abastecimiento incluyendo todas las  actividades que se realicen en los 32 pozos profundos. Donde se incluyen las siguientes 4 actividades: horarios de inicio de arranque, registro del flujo de agua a travez de la purga del cloro, purga del dosificador de cloro, visitas del tecnico (verificacion del amperaje del motor, voltaje y sistema de cloracion), reparaciones y mantenimiento en general). Los responsables de cada pozo entregan a el Área Técnica 2 bitacoras mensuales, por lo que se elaboran anualmente 768 bitacoras (actualmente si lleva a cabo el llenado de las bitacoras, asi como las revisiones del tecnico y los mantenimientos necesarios a los equipos de clorado) 20 %</t>
  </si>
  <si>
    <t>Actualizacion del expediente técnico de las 32 fuentes de abastecimiento, que contiene 17 datos: fecha de contrucción, Georeferencia, domicilio, profundidad del pozo, diametro del ademe, metros de la columna, diametro del pozo, características del tren de descarga, cacapacidad del motor y la bomba, arrancador,  transformador, nivel dinámico y nivel estatico, medidor de consumo electrico de la CFE, y archivo fotografico. ( actualmente se maneja esa informacion mediante al tecnica la cual se encuentra actualizada a un 80%)</t>
  </si>
  <si>
    <t>Renovación de tuberia de 4" para agua potable con renovación de empedrado, en la calle Colón entre las calles Zaragoza y Abasolo,en cabecera municipal, con una longitud de 280 m ( se estan gestionando los recursos y solicitando las cotizaciones correspodientes 5%)</t>
  </si>
  <si>
    <t>Renovación de tuberia de 4" para agua potable con renovación de empedrado, en la Priv. Zaragoza entre la calle Zaragoza y Prol. Abasolo, en cabecera municipal, con una longitud de 220 m.( se estan gestionando los recursos y solicitando las cotizaciones correspodientes 5%)</t>
  </si>
  <si>
    <t>Renovación de la red de drenaje en la calle Zapote de la Cabecera Municipal, con una longitud de 140 m (sobre roca)  ( se estan gestionando los recursos y solicitando las cotizaciones correspodientes 5%)</t>
  </si>
  <si>
    <t>Renovación de la red de drenaje de 10" con 4 pozos de visita en la calle Camino Antiguo a Atequiza, Col. Camino Real de la Cabecera Municipal, con una longitud de 230 m ( actualmente se cuenta ya con material para realizar el trabajo, solo falta los permisos en unos predios que cruzan las tuberias 10%)</t>
  </si>
  <si>
    <t>Modificar tramo de línea de conducción de 6" y 50 m, para cancelar su paso por el interior de las casas habitación (frente a la cisterna chica de Lomas de Atequiza) (esta obra ya se encuentra autorizada y se cuenta con los presupuestos requeridos  se ejecutara en el mes de marzo segun plan de trabajo )</t>
  </si>
  <si>
    <t>Sustitución de la red de conducción de agua potable de la cisterna grande (tanque 2) de Lomas de Atequiza a la calle Ignacio Allende con una longitud de 490 m (es de asbesto y pasa por los terrenos) ( se encuentra gestionando los recursos según plan de trabajo 2021 se tiene contemplado para julio de este año)</t>
  </si>
  <si>
    <t>Reconstrucción de línea de alejamiento de drenaje de 16" con 16 pozos de visita en la Localidad de Buenavista con una longitud aproximada de 1,600 m. ( actualmente ya se encuentra autorizada esta obra se ejecutara en marzo de este año según plan de trabajo 2021 10%)</t>
  </si>
  <si>
    <t>Sustitución de 260 m de red de agua potable en la calle 8 de Julio de la localidad de Buenavista, entre las calles Juárez y Manuel Capetillo.( se encuentra en gestion de recursos según plan de trabajo 2021) 5%</t>
  </si>
  <si>
    <t>Sustitución de drenaje de 12" con 6 pozos de visita y reposición de empedrado en la calle Manuel Capetillo de la escuela al límite del Fracc. Buenavista en su parte externa con una Ion itud de 340 m. ( actualmente ya se encuentra autorizada y con recursos para  su ejecucion en el mes de marzo segun plan de trabajo 2021) 10%</t>
  </si>
  <si>
    <t>Sustitución de la red de agua potable en la calle Bella Vista del Fraccionamiento Buenavista, con una longitud de 425 m ( actualmente se encuentra en proceso de gestion de recursos)</t>
  </si>
  <si>
    <t>Sustitución de la red de agua potable en la calle Vista Alegre del Fraccionamiento Buenavista, con una longitud de 425 m ( actualmente se encuentra en proceso de gestion de recursos)</t>
  </si>
  <si>
    <t>Sustitución de la red de agua potable en la calle Vista Bonita del Fraccionamiento Buenavista, con una longitud de 425 m ( actualmente se encuentra en proceso de gestion de recursos)</t>
  </si>
  <si>
    <t>Sustitución de la red de agua potable en la calle Linda
Vista del Fraccionamiento Buenavista, con una longitud de
340 m ( actualmente se encuentra en proceso de gestion de recursos)</t>
  </si>
  <si>
    <t>Sustitución de la red de agua potable en la calle Buenavista del Fraccionamiento Buenavista, con una longitud de 190 m ( actualmente se encuentra en proceso de gestion de recursos)</t>
  </si>
  <si>
    <t>Sustitución de la red de agua potable en la calle Paseo de los Cisnes del Fraccionamiento Buenavista, con una longitud de 500 mts ( actualmente se encuentra en proceso de gestion de recursos)</t>
  </si>
  <si>
    <t>Sustitución de la red de agua potable en la calle Paseo de los Cisnes Sur del Fraccionamiento Buenavista, con una longitud de 160 m ( actualmente se encuentra en proceso de gestion de recursos)</t>
  </si>
  <si>
    <t>Sustitución de la red de agua potable en la calle paseo de las Cigüeñas del Fraccionamiento Buenavista, con una longitud de 225 mts (el costo no incluye empedrado ni limpieza). ( actualmente se encuentra en proceso de gestion de recursos)</t>
  </si>
  <si>
    <t>Sustitución de válvula de paso de 2" con caja de válvulas localizada en la calle López Cotilla frente al No. 8-A y calle Independencia, en la localidad de Cedros. ( ya se encuentra autorizada esta obra para realizarse en el mes de abril según plan de trabajao 2021)</t>
  </si>
  <si>
    <t>Sustitución de válvula de paso de 2" con caja de válvulas localizada en la calle López Cotilla casi esquina calle Morelos, en la localidad de Cedros ( ya se encuentra autorizada esta obra para realizarse en el mes de abril según plan de trabajao 2021)</t>
  </si>
  <si>
    <t>Subir el nivel de la caja de válvulas localizada al ingreso del Fracc. Laureles y la carretera a La Capilla. ( ya se encuentra autorizada esta obra para realizarse en el mes de abril según plan de trabajao 2021)</t>
  </si>
  <si>
    <t>Renovación de la red de distribución de agua potable en el Fracc. Los Laureles (longitud aproximada de 2,650 m). ( se encuentra en proceso de gestion de recursos)</t>
  </si>
  <si>
    <t>Renovación de red de agua potable de 4" en la calle Jesús García entre las calles Priv. Jesús García y Morelos, en la localidad de La Capilla, con una longitud aproximada de 300 m. ( se encuentra en proceso de gestion de recursos)</t>
  </si>
  <si>
    <t>Renovación de red de agua potable de 4" en la calle Morelos entre las calles Jesús García y Venustiano Carranza, con una longitud aproximada de 100 m. ( se encuentra en proceso de gestion de recursos)</t>
  </si>
  <si>
    <t>Renovación de red de agua potable de 4" en la calle Allende entre las calles Morelos y Av. Hidalgo, con una longitud aproximada de 200 m. ( se encuentra en proceso de gestion de recursos)</t>
  </si>
  <si>
    <t>Rehabilitación de la cisterna en la Localidad de la Capilla( se encuentra en proceso de gestion de recursos)</t>
  </si>
  <si>
    <t>Reparación del registro y cambio de válvula de la línea principal de agua potable localizado en la calle Loma de los Sabinos y Retorno Seis, en Fracc. Lomas de La Capilla. ( ya se encuentra autorizada y se realizaran trabajos según plan de trabajo 2021)</t>
  </si>
  <si>
    <t>Reconstrucción del registro de drenaje ubicado en la calle Lomas Maipo Ote y el canal de aguas pluviales.( ya se encuentra autorizada y se realizaran trabajos según plan de trabajo 2021)</t>
  </si>
  <si>
    <t>Sustitución de línea de distribución de agua potable (la actual es manguera de 1"), en las calles Lázaro Cárdenas y Zaragoza, en la Localidad de Santa Rosa, con una longitud de 120 m ( se encuentra en gestion de recursos )</t>
  </si>
  <si>
    <t>Sustitución de línea de distribución de agua potable (la actual es de asbesto de 3"), en la calle Aldama entre la calle Lázaro Cárenas y el campo de fútbol, en la localidad de Santa Rosa, con una longitud de 65 m. ( se encuentra en gestion de recursos )</t>
  </si>
  <si>
    <t>Rehabilitar los carcamos de rebombeo de aguas negras hacia  los fracc. Sabinos 2 y 3 que descargan en la planta de tratamiento de sabinos 1.  Asi como la planta de tratamiento de Huerta Vieja que descarga aguas tratadas hacia la presa de la capilla la cual  sirve para riego agricola. ( se compraron 2 bombas de 5 hp y re repararon tres bombas mas)</t>
  </si>
  <si>
    <t>Elaborar el presupuesto para reactivar las siguientes 7 plantas de tratamiento localizadas en los fraccionamientos Puerta del Sol, Olivos 1, Olivos 2, Residencial la Capilla, Rinconada las Lomas, Lomas de la Capilla y Girasoles. Se beneficiarían aprox. 12,250 habitantes ( actualmente no se cuenta con recursos para este proyecto. se trabaja en la gestion de los mismos)</t>
  </si>
  <si>
    <t>Poner en funcionamiento las plantas de tratamiento de aguas residuales que se encuentran obsoletas en los fraccionamientos puerta del sol, Olivos 1, Olivos 2, Residencial la capilla, Rinconada las lomas, Lomas de la capilla y Girasoles. se beneficiarían aprox. 12,250 habitantes ( actualmente no se cuenta con recursos para este proyecto. se trabaja en la gestion de los mismos)</t>
  </si>
  <si>
    <t>Elaborar el presupuesto para poner en funcionamiento al 100% las plantas de tratamiento de aguas residuales de los Fraccionamientos Huerta Vieja y Sabinos 1. ( actualmente no se cuenta con recursos para este proyecto. se trabaja en la gestion de los mismos)</t>
  </si>
  <si>
    <t>Poner en funcionamiento al 100% la planta de tratamiento de aguas residuales en el fraccionamiento de sabinos 1 con una poblacion de 1,000 habitantes, para lo que se requiere reparar el motoreductor del clarificador del agua, reparar la bomba de lodos de 20 HP para el cárcamo principal, compra de quimicos (GEL) para la desinfeccion de lodos que permitan su colocacion en el lecho de secado y poder utilizarlos como abono agricola  ( actualmente no se cuenta con recursos para este proyecto. se trabaja en la gestion de los mismos)</t>
  </si>
  <si>
    <t>Limpieza de 6  fosas sépticas que que se localizán en el municipio, la siguientes fosas se les da limpieza cada mes; Panteón de Ixtlahuacan, Buenavista y Sacrificio. La fosa del panteón de Atequiza se limpia 3 veces al año, la fosa de la Capilla se limpia  2 veces al año, la fosa de la escuela San Mateo en el fraccionamiento Olivos 2, se limpia 8 veces al año, en total se dan 49 servicios de limpieza al año con el Vactor. ( se limpian peridocamenente con base a un canlendario mensual )</t>
  </si>
  <si>
    <r>
      <t>Para cumplir con el objetivo del Organismo se realizan las siguientes actividades; reparacion de fugas de agua, reconexiones de tomas,  reparaciones en cemento con piedra ahogada, destapar drenajes, incorporaciones de agua potable, incorporaciones a drenaje, mantenimiento preventivo a 34 pozos de todo el municipio, mantenimiento a las 4 Plantas de Tratamiento de las localidades de Sabinos 1 y Huerta Vieja, Atequiza e Ixtlahuacán, llevando a cabo tambien Requerimientos a cada predio de las localidades del municipio, tanto para nuestros usuarios y a personas morosas, y así mismo notificar multas por desperdicio o mal uso del agua, todo esto anualmente. (Hasta la fecha se llevan 821 reparaciones de fugas de agua, 893 reconexiones, 48 reparaciones en cemento con piedra ahogada, 835 servicios de destapar drenajes, 12 incorporaciones de agua potable, _____ incorporaciones de drenaje, ______ mantenimientos preventivo a ___ pozos, las siguientes localidades; ____________________ del municipio, _____ mantenimiento a las</t>
    </r>
    <r>
      <rPr>
        <sz val="11"/>
        <color rgb="FFFF0000"/>
        <rFont val="Arial"/>
        <family val="2"/>
      </rPr>
      <t xml:space="preserve"> 4 Plantas de Tratamient</t>
    </r>
    <r>
      <rPr>
        <sz val="11"/>
        <color theme="1"/>
        <rFont val="Arial"/>
        <family val="2"/>
      </rPr>
      <t>o de las localidades de</t>
    </r>
    <r>
      <rPr>
        <sz val="11"/>
        <color rgb="FFFF0000"/>
        <rFont val="Arial"/>
        <family val="2"/>
      </rPr>
      <t xml:space="preserve"> Sabinos 1 y Huerta Vieja, Atequiza e Ixtlahuacán, </t>
    </r>
    <r>
      <rPr>
        <sz val="11"/>
        <color theme="1"/>
        <rFont val="Arial"/>
        <family val="2"/>
      </rPr>
      <t>y así mismo notificamos un promedio de 15 multas por desperdicio o mal uso del agua). PONERLO EN POA</t>
    </r>
  </si>
  <si>
    <t>Se elabora el oficio a quien solicite el estudio de factibilidad, por el que se dara respuesta si es posible la prestacion de servicios de agua potable o drenaje. (SE ESTA IMPLEMENTANDO ESTE AÑO LOS ESTUDIOS DE FACTIBILIDAD PARA LA PRESTACION DE SERVICIO , )</t>
  </si>
  <si>
    <t>El responsable y encargado de las  fuentes de abastecimiento (pozo) verifica en el domicilio que se solicita el servicio e informa a SAMAPA si es factible el dictamén. La factibilidad para dar el servicio (positiva o negativa), se le informa al Área Técnica. (SE ESTA LLEVANDO ACABO ESTA SOLICITUD, CON AREA TECNICA Y LOS DICTAMENES)</t>
  </si>
  <si>
    <t>Realizamos una supervisión constante de trabajo de campo de nuestro padron de 31,294 cuentas existentes, realizando visitas en cada predio, en donde se verifican si existen tomas clandestinas, subdivisiones no registradas, cuentas duplicadas, derivaciones de tomas de agua, para verificar que la informacion que esta capturada en el sistema sea la correcta y para mantener actualizado nuestro padrón, e invitando también al usuario a que asista a nuestras oficinas a presentar su documentacion adecuada para realizar las modificacion requerida. Detectando así alrededor de un 30% de estas irregularidades.(SE TRABAJO EN LA COLONIA LAS AGUILILLAS, EL GUAYABITO, VALLE DEL LAGO EN LA COLONIA AGUILILLAS, AVANZQNDO UN 8 % EN EL TOTAL DE LAS COMUNIDADES)</t>
  </si>
  <si>
    <t>Mensualmente se realizan visitas a 100 usuarios con consumo medido, para toma de lectura manual. (se lleva un registro en bitacora de los consumos en el fraccionamiento, registrando los volumenes de agua usados, detectando que algunos medidores estan registrando lecturas erroneas por problemas en el suministro)</t>
  </si>
  <si>
    <t>Creación de la Instalación del Comité de Adquisiciones del Organismo. (Se creo este Comité con fecha del 6 de Febrero 2020)</t>
  </si>
  <si>
    <t>Se perciben los ingresos del pago del servicio de agua potable de los usuarios, venta de agua en bloque, desasolve de fosas. Con este ingreso se realiza mantenimiento y limpieza de bombas de lodos sumergibles, desensolve de la fosa del carcamo con camion tipo vactor, verificacion de los flotadores electricos asi como los contactores de cada bomba, en los carcamos en los fracc. Sabinos 2,3 (se realiza desansolve 1 ves al año antes del temporal de lluevias) y  en las plantas de tratamiento del fracc. Huerta y sabinos 1 ( se realiza de 2 a 3 veces por semana por que las condiciones de la PTA´R estan fabricadas para que el operador se baje y limpie las rejillas). Se extraen aprox. 2 metros cubicos mensuales de lodos y solidos grandes en cada uno de lo carcamos. (</t>
  </si>
  <si>
    <t>Describir las obras y actividades provisionales  a desarrollar ( ACTUALMENTE SE ESTA REHABILITANDO LA PLANTA DE TRATAMIENTO DE REAL DEL LAGO Y SE LLEVA UN 30% DE LA CONSTRUCCION DE LA PLANTA DE LA CAPILLA POR PARTE DEL CEA)</t>
  </si>
  <si>
    <t>Ampliación de  redes de llegada para aguas crudas a planta de tratamiento de agua residuales para disminuir la contaminación de aguas superficiales en el fraccionamiento REAL DEL LAGO del municipio. ( SE INICIARA EN EL MES DE MARZO CON ESTA ACTIVIDAD)</t>
  </si>
  <si>
    <t>1.-  Reglamento de administracion Pùblica Municipal</t>
  </si>
  <si>
    <t>2.- Plan Municipal de Desarrollo y Gobernanza</t>
  </si>
  <si>
    <t>3.- Generar la informaciòn para variables de indicadores del Desempeño</t>
  </si>
  <si>
    <t>4.- Plan Estrategico para Seguimiento a Alerta de Genero conta la Mujer</t>
  </si>
  <si>
    <t>5.- Ciudad Amigable con Adultos Mayores</t>
  </si>
  <si>
    <t>6.- Guìa consultiva para el Desempeño Municipal</t>
  </si>
  <si>
    <t>Actividad 3.17</t>
  </si>
  <si>
    <t>Actividad 3.19</t>
  </si>
  <si>
    <t>Actividad 3.20</t>
  </si>
  <si>
    <t>Actividad 3.21</t>
  </si>
  <si>
    <t>Actividad 3.22</t>
  </si>
  <si>
    <t>Actividad 3.23</t>
  </si>
  <si>
    <t>Actividad 3.24</t>
  </si>
  <si>
    <t>Actividad 3.25</t>
  </si>
  <si>
    <t>Actividad 3.26</t>
  </si>
  <si>
    <t>Actividad 3.27</t>
  </si>
  <si>
    <t>Actividad 3.28</t>
  </si>
  <si>
    <t>Actividad 3.29</t>
  </si>
  <si>
    <t>Actividad 4.18</t>
  </si>
  <si>
    <t>Actividad 4.19</t>
  </si>
  <si>
    <t>Actividad 4.20</t>
  </si>
  <si>
    <t>Actividad 4.21</t>
  </si>
  <si>
    <t>Actividad 4.22</t>
  </si>
  <si>
    <t>Actividad 5.12</t>
  </si>
  <si>
    <t>Actividad 5.28</t>
  </si>
  <si>
    <t>Actividad 5.29</t>
  </si>
  <si>
    <t>Actividad 5.30</t>
  </si>
  <si>
    <t>Actividad 5.31</t>
  </si>
  <si>
    <t>Actividad 5.32</t>
  </si>
  <si>
    <t>Actividad 5.33</t>
  </si>
  <si>
    <t>Actividad 5.34</t>
  </si>
  <si>
    <t>Actividad 5.35</t>
  </si>
  <si>
    <t>Actividad 5.36</t>
  </si>
  <si>
    <t>Actividad 5.37</t>
  </si>
  <si>
    <t>Actividad 5.38</t>
  </si>
  <si>
    <t>Actividad 5.39</t>
  </si>
  <si>
    <t>Actividad 5.40</t>
  </si>
  <si>
    <t>Actividad 5.41</t>
  </si>
  <si>
    <t>Actividad 5.42</t>
  </si>
  <si>
    <t>Actividad 5.43</t>
  </si>
  <si>
    <t>Actividad 5.44</t>
  </si>
  <si>
    <t>Actividad 5.45</t>
  </si>
  <si>
    <t>Actividad 5.46</t>
  </si>
  <si>
    <t>Actividad 5.47</t>
  </si>
  <si>
    <t>Actividad 5.48</t>
  </si>
  <si>
    <t>Actividad 5.49</t>
  </si>
  <si>
    <t>Actividad 5.50</t>
  </si>
  <si>
    <t>Actividad 5.51</t>
  </si>
  <si>
    <t>Actividad 5.52</t>
  </si>
  <si>
    <t>Actividad 5.53</t>
  </si>
  <si>
    <t>Actividad 5.54</t>
  </si>
  <si>
    <t>Actividad 5.55</t>
  </si>
  <si>
    <t>Actividad 5.56</t>
  </si>
  <si>
    <t>Actividad 5.57</t>
  </si>
  <si>
    <t>Actividad 5.58</t>
  </si>
  <si>
    <t>Actividad 5.59</t>
  </si>
  <si>
    <t>Actividad 5.60</t>
  </si>
  <si>
    <t>Actividad 5.61</t>
  </si>
  <si>
    <t>Actividad 5.62</t>
  </si>
  <si>
    <t>Actividad 5.63</t>
  </si>
  <si>
    <t>Actividad 5.64</t>
  </si>
  <si>
    <t>Actividad 5.65</t>
  </si>
  <si>
    <t>Actividad 5.66</t>
  </si>
  <si>
    <t>Actividad 5.67</t>
  </si>
  <si>
    <t>Actividad 5.68</t>
  </si>
  <si>
    <t>Actividad 5.69</t>
  </si>
  <si>
    <t>Actividad 5.70</t>
  </si>
  <si>
    <t>Actividad 5.71</t>
  </si>
  <si>
    <t>Actividad 5.72</t>
  </si>
  <si>
    <t>Actividad 5.73</t>
  </si>
  <si>
    <t>Actividad 5.74</t>
  </si>
  <si>
    <t>Actividad 5.75</t>
  </si>
  <si>
    <t>Actividad 5.76</t>
  </si>
  <si>
    <t>Actividad 5.77</t>
  </si>
  <si>
    <t>Actividad 5.78</t>
  </si>
  <si>
    <t>Actividad 5.79</t>
  </si>
  <si>
    <t>Actividad 5.80</t>
  </si>
  <si>
    <t>Actividad 5.81</t>
  </si>
  <si>
    <t>Actividad 5.82</t>
  </si>
  <si>
    <t>Actividad 5.83</t>
  </si>
  <si>
    <t>Actividad 5.84</t>
  </si>
  <si>
    <t>Actividad 5.85</t>
  </si>
  <si>
    <t>Actividad 5.86</t>
  </si>
  <si>
    <t>Actividad 5.87</t>
  </si>
  <si>
    <t>Actividad 5.88</t>
  </si>
  <si>
    <t>Actividad 5.89</t>
  </si>
  <si>
    <t>Actividad 5.90</t>
  </si>
  <si>
    <t>Actividad 5.91</t>
  </si>
  <si>
    <t>Actividad 5.92</t>
  </si>
  <si>
    <t>Actividad 5.93</t>
  </si>
  <si>
    <t>Actividad 5.94</t>
  </si>
  <si>
    <t>Actividad 5.95</t>
  </si>
  <si>
    <t>Actividad 5.96</t>
  </si>
  <si>
    <t>Actividad 5.97</t>
  </si>
  <si>
    <t>Actividad 5.98</t>
  </si>
  <si>
    <t>Actividad 5.99</t>
  </si>
  <si>
    <t>Actividad 5.100</t>
  </si>
  <si>
    <t>Actividad 5.101</t>
  </si>
  <si>
    <t>Actividad 5.102</t>
  </si>
  <si>
    <t>Actividad 5.103</t>
  </si>
  <si>
    <t>Actividad 5.104</t>
  </si>
  <si>
    <t>Actividad 6.10</t>
  </si>
  <si>
    <t>Actividad 8.20</t>
  </si>
  <si>
    <t>Actividad 8.21</t>
  </si>
  <si>
    <t>Actividad 8.22</t>
  </si>
  <si>
    <t>Actividad 8.23</t>
  </si>
  <si>
    <t>Actividad 8.24</t>
  </si>
  <si>
    <t>Actividad 8.25</t>
  </si>
  <si>
    <t>Actividad 8.26</t>
  </si>
  <si>
    <t>Actividad 8.27</t>
  </si>
  <si>
    <t>Actividad 8.28</t>
  </si>
  <si>
    <t>Actividad 8.29</t>
  </si>
  <si>
    <t>Actividad 8.30</t>
  </si>
  <si>
    <t>Actividad 8.31</t>
  </si>
  <si>
    <t>Actividad 8.32</t>
  </si>
  <si>
    <t>Actividad 8.33</t>
  </si>
  <si>
    <t>Actividad 8.34</t>
  </si>
  <si>
    <t>Actividad 8.35</t>
  </si>
  <si>
    <t>Actividad 8.36</t>
  </si>
  <si>
    <t>Actividad 8.37</t>
  </si>
  <si>
    <t>Actividad 8.38</t>
  </si>
  <si>
    <t>Actividad 8.39</t>
  </si>
  <si>
    <t>Actividad 8.40</t>
  </si>
  <si>
    <t>Actividad 8.41</t>
  </si>
  <si>
    <t>Actividad 8.42</t>
  </si>
  <si>
    <t>Actividad 8.43</t>
  </si>
  <si>
    <t>Actividad 8.44</t>
  </si>
  <si>
    <t>Actividad 8.45</t>
  </si>
  <si>
    <t>Actividad 8.46</t>
  </si>
  <si>
    <t>Actividad 8.47</t>
  </si>
  <si>
    <t>Actividad 8.48</t>
  </si>
  <si>
    <t>Actividad 8.49</t>
  </si>
  <si>
    <t>Actividad 8.50</t>
  </si>
  <si>
    <t>Actividad 8.51</t>
  </si>
  <si>
    <t>Actividad 8.52</t>
  </si>
  <si>
    <t>Actividad 8.53</t>
  </si>
  <si>
    <t>Actividad 8.54</t>
  </si>
  <si>
    <t>Actividad 8.55</t>
  </si>
  <si>
    <t>Actividad 8.56</t>
  </si>
  <si>
    <t>Actividad 8.57</t>
  </si>
  <si>
    <t>Actividad 8.58</t>
  </si>
  <si>
    <t>Actividad 8.59</t>
  </si>
  <si>
    <t>Julio</t>
  </si>
  <si>
    <t>Agosto</t>
  </si>
  <si>
    <t>Septiembre</t>
  </si>
  <si>
    <t>Octubre</t>
  </si>
  <si>
    <t>Noviembre</t>
  </si>
  <si>
    <t>Diciembre</t>
  </si>
  <si>
    <t>Enero</t>
  </si>
  <si>
    <t>Febrero</t>
  </si>
  <si>
    <t>Marzo</t>
  </si>
  <si>
    <t>Abril</t>
  </si>
  <si>
    <t>Mayo</t>
  </si>
  <si>
    <t>Junio</t>
  </si>
  <si>
    <t xml:space="preserve">Definir mecanismos de difusión en las redes sociales tales como; Facebook con 3825 ususarios, Instagram con 57 seguidores, subiendo a nuestras redes sociales; 10 videos de concientizacion del cuidado del agua, 540 fotografias de las escuelas visitadas y eventos realizados por nuestro Organismo, y subiendo notas informativas o datos interesantes. Adémas de realizar 10 perifoneos (informando sobre los descuentos del 15% en Enero y Febrero, y el 5% Mrazo y Abril), 3 Lonas con informacion de horarios y servicios cada una instalada en 1 Buenavista, 1 La Capilla y en 1 Oficina Móvil.Con una inversion de $7,000.00.  </t>
  </si>
  <si>
    <t xml:space="preserve">Definir 52 sesiones de platicas con proyeccion en pantalla gigante, con el objetivo de concientizar a la población con temas del cuidado del agua y medio ambiente, con las visitas a 14 Fraccionamientos y 12 localidades de todo el municipio, invitando a un promedio de 5,200 personas entre niños y adultos. Repartiendo en estas proyecciones 2 garrafones de agua fresca por Sesión, dando un total de $15,600.00 contemplando que se realicen las 52 Sesiones. </t>
  </si>
  <si>
    <t>Capacitación al personal para brindar un óptimo servicio a nuestros usuarios, priorizando y facilitando de información a las personas de la tercera edad.</t>
  </si>
  <si>
    <t>Capacitaciones ANEAS para desarrollar las capacidades y habilidades del los servidores publicos (se pretende la asistencia por parte de SAMAPA a los cursos para capacitar al personal indicado.</t>
  </si>
  <si>
    <t>Se realiza analisis comparativo de años anteriores y año actual, 1 de ingresos y 1 de egresos, ademas de revisar los proyectos planteados del año posterior de las 3 areas del organismo para así aprobar los presupuestos del proximo año, esto es presentado ante el Consejo de Administración llevada a cabo el mes de Diciembre. (Se presentó el comparativo de Ingresos y Egresos en la Sesion Ordinaria 42, el día 17 de Diciembre del 2021)</t>
  </si>
  <si>
    <t>Invitar a preescolares y primarias de todo el municipio al evento masivo del día mundial del agua, que se llevará a cabo la fecha del 22 de marzo. impartiendo varios talleres con temas del agua y llevando a cabo también manualidades, juegos y concursos para que sea más dinámico, con la finalidad de que conozcan el proceso o etapas para potabilizar el agua, y lo importante que es cuidar de este vital líquido, planificando también talleres que se llevaran a cabo este día. (Se realizo un plan de trabajo para llevar a cabo esta actividad, tomando en cuenta las propuestas que nos dieron los consejeros al presentar el POA 2021 del area administrativa del departamento de cultura del agua en la 40 Sesion Ordinaria del Consejo Administrativo con fecha del 20 de Noviembre 2021.</t>
  </si>
  <si>
    <t>Reparación del registro de la linea principal de agua potable localizado en la calle Loma Azul y Loma de las Malvas, en Fracc. de Lomas de La Capilla. ( ya se encuentra autorizada y se realizaran trabajos según plan de trabajo 2022)</t>
  </si>
  <si>
    <t>Cambiar de lugar la válvula localizada en la calle Loma de los Sabinos y el Retorno Siete, al cruce de las calles Loma de los Sabinos y Loma de las Malvas, del Fracc. De Lomas de la Capilla. ( ya se encuentra autorizada y se realizaran trabajos según plan de trabajo 2022)</t>
  </si>
  <si>
    <t>Modificación de la conexión de la linea principal a la linea de la calle Loma de las Rosas (cambiar codo que se conecto en la parte superior y colocarlo en la parte inferior), en el registro localizado en el Retorno Cuatro de la calle Loma de las Rosas. ( ya se encuentra autorizada y se realizaran trabajos según plan de trabajo 2022)</t>
  </si>
  <si>
    <t>Limpieza del cárcamo de la PTAR-Rinconada las Lomas y construcción de rejilla para proteger la zona de ingreso de las aguas residuales. ( ya se encuentra autorizada y se realizaran trabajos según plan de trabajo 2022)</t>
  </si>
  <si>
    <t>Rehabilitación de red de drenaje de 14' con 6 registros que interconecta el Fracc. Residencial la Capilla (Bali) a la PTAR Real del Lago con una longitud de 310 m. ( ya se encuentra autorizada y se realizaran trabajos según plan de trabajo 2022)</t>
  </si>
  <si>
    <t>Rehabilitación de red de drenaje de 14' con 4 registros de los fraccionamientos Puerta del Sol y Los Laureles al colector del Fracc. Real del Lago con una longitud de 265 m.  ( ya se encuentra autorizada y se realizaran trabajos según plan de trabajo 2022)</t>
  </si>
  <si>
    <t>Cambio de válvula de 6" (dañada) al ingreso de la cisterna chica, Priv. Josefa Ortíz de Domínguez, Lomas de Atequiza  ( ya se encuentra autorizada y se realizaran trabajos según plan de trabajo 2022)</t>
  </si>
  <si>
    <t>Preparar la presentación en 65 Escuelas de todo el municipio, con el siguiente material;  1 proyector, par de bocinas, 1 Lap top, 1 extension de uso rudo, 05 videos recreativos, 4,000 hojas de material impreso, 80 cajas de crayolas. Con una inversion de $18,000.00. (Se realizaron propuestas a la participacion de dicha actividad, se cuenta con el 50 % del material recreativo destinado a la elaboracion del proyecto.</t>
  </si>
  <si>
    <r>
      <t>Incorporar mecanismos de reconocimiento premieando a un promedio del 10% de la totalidad de alumnos de kinder con y 10% alumnos de nivel primaria a los niños que cuentan con una mayor participación mediante el programa impartido en su escuela, premiando con 800 pelotas en total, y 20 kilos de dulces surtidos. Con una inversion total de $5,500.00</t>
    </r>
    <r>
      <rPr>
        <b/>
        <sz val="11"/>
        <color rgb="FF000000"/>
        <rFont val="Arial"/>
        <family val="2"/>
      </rPr>
      <t xml:space="preserve"> </t>
    </r>
  </si>
  <si>
    <t>Nov</t>
  </si>
  <si>
    <t>Dic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</si>
</sst>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quot;$&quot;#,##0.0"/>
    <numFmt numFmtId="166" formatCode="#,##0.0"/>
    <numFmt numFmtId="167" formatCode="0.000"/>
    <numFmt numFmtId="168" formatCode="_-[$€-2]* #,##0.00_-;\-[$€-2]* #,##0.00_-;_-[$€-2]* &quot;-&quot;??_-"/>
    <numFmt numFmtId="169" formatCode="0.0000"/>
  </numFmts>
  <fonts count="116" x14ac:knownFonts="1">
    <font>
      <sz val="11"/>
      <color theme="1"/>
      <name val="Calibri"/>
      <family val="2"/>
      <scheme val="minor"/>
    </font>
    <font>
      <b/>
      <sz val="11"/>
      <color theme="0"/>
      <name val="Californian FB"/>
      <family val="1"/>
    </font>
    <font>
      <sz val="12"/>
      <color theme="1"/>
      <name val="Calibri"/>
      <family val="2"/>
      <scheme val="minor"/>
    </font>
    <font>
      <b/>
      <sz val="14"/>
      <color theme="0"/>
      <name val="Californian FB"/>
      <family val="1"/>
    </font>
    <font>
      <sz val="11"/>
      <name val="Calibri"/>
      <family val="2"/>
      <scheme val="minor"/>
    </font>
    <font>
      <b/>
      <sz val="10"/>
      <color theme="0"/>
      <name val="Californian FB"/>
      <family val="1"/>
    </font>
    <font>
      <sz val="9"/>
      <color theme="1"/>
      <name val="Californian FB"/>
      <family val="1"/>
    </font>
    <font>
      <b/>
      <sz val="9"/>
      <color theme="1"/>
      <name val="Californian FB"/>
      <family val="1"/>
    </font>
    <font>
      <sz val="9"/>
      <color theme="0"/>
      <name val="Californian FB"/>
      <family val="1"/>
    </font>
    <font>
      <b/>
      <sz val="9"/>
      <color theme="0"/>
      <name val="Californian FB"/>
      <family val="1"/>
    </font>
    <font>
      <sz val="18"/>
      <color theme="1"/>
      <name val="Californian FB"/>
      <family val="1"/>
    </font>
    <font>
      <sz val="11"/>
      <color theme="1"/>
      <name val="Californian FB"/>
      <family val="1"/>
    </font>
    <font>
      <sz val="8"/>
      <color theme="0" tint="-0.249977111117893"/>
      <name val="Californian FB"/>
      <family val="1"/>
    </font>
    <font>
      <b/>
      <sz val="10"/>
      <color theme="1"/>
      <name val="Californian FB"/>
      <family val="1"/>
    </font>
    <font>
      <b/>
      <sz val="24"/>
      <color theme="1"/>
      <name val="Californian FB"/>
      <family val="1"/>
    </font>
    <font>
      <sz val="16"/>
      <color theme="1"/>
      <name val="Californian FB"/>
      <family val="1"/>
    </font>
    <font>
      <sz val="14"/>
      <color theme="1"/>
      <name val="Californian FB"/>
      <family val="1"/>
    </font>
    <font>
      <sz val="10"/>
      <color theme="1"/>
      <name val="Calibri"/>
      <family val="2"/>
      <scheme val="minor"/>
    </font>
    <font>
      <b/>
      <sz val="16"/>
      <color theme="1"/>
      <name val="Californian FB"/>
      <family val="1"/>
    </font>
    <font>
      <sz val="11"/>
      <color theme="0"/>
      <name val="Calibri"/>
      <family val="2"/>
      <scheme val="minor"/>
    </font>
    <font>
      <sz val="8"/>
      <color theme="0"/>
      <name val="Calibri"/>
      <family val="2"/>
      <scheme val="minor"/>
    </font>
    <font>
      <sz val="8"/>
      <name val="Calibri"/>
      <family val="2"/>
      <scheme val="minor"/>
    </font>
    <font>
      <sz val="10"/>
      <name val="Calibri"/>
      <family val="2"/>
      <scheme val="minor"/>
    </font>
    <font>
      <sz val="9"/>
      <color rgb="FF000000"/>
      <name val="Arial Narrow"/>
      <family val="2"/>
    </font>
    <font>
      <b/>
      <sz val="9"/>
      <color theme="1"/>
      <name val="Calibri"/>
      <family val="2"/>
      <scheme val="minor"/>
    </font>
    <font>
      <sz val="9"/>
      <color theme="1"/>
      <name val="Arial Narrow"/>
      <family val="2"/>
    </font>
    <font>
      <sz val="9"/>
      <color rgb="FF000000"/>
      <name val="Calibri"/>
      <family val="2"/>
      <scheme val="minor"/>
    </font>
    <font>
      <sz val="9"/>
      <color theme="1"/>
      <name val="Calibri"/>
      <family val="2"/>
      <scheme val="minor"/>
    </font>
    <font>
      <b/>
      <sz val="9"/>
      <color rgb="FF000000"/>
      <name val="Calibri"/>
      <family val="2"/>
      <scheme val="minor"/>
    </font>
    <font>
      <sz val="9"/>
      <color theme="0"/>
      <name val="Calibri"/>
      <family val="2"/>
      <scheme val="minor"/>
    </font>
    <font>
      <sz val="9"/>
      <name val="Arial Narrow"/>
      <family val="2"/>
    </font>
    <font>
      <sz val="9"/>
      <name val="Calibri"/>
      <family val="2"/>
      <scheme val="minor"/>
    </font>
    <font>
      <sz val="9"/>
      <color indexed="8"/>
      <name val="Arial"/>
      <family val="2"/>
    </font>
    <font>
      <sz val="9"/>
      <color indexed="10"/>
      <name val="Arial"/>
      <family val="2"/>
    </font>
    <font>
      <sz val="8"/>
      <color indexed="8"/>
      <name val="Arial"/>
      <family val="2"/>
    </font>
    <font>
      <sz val="9"/>
      <color rgb="FFFF0000"/>
      <name val="Calibri"/>
      <family val="2"/>
      <scheme val="minor"/>
    </font>
    <font>
      <b/>
      <sz val="9"/>
      <color theme="0"/>
      <name val="Calibri"/>
      <family val="2"/>
      <scheme val="minor"/>
    </font>
    <font>
      <b/>
      <sz val="11"/>
      <color theme="1"/>
      <name val="Calibri"/>
      <family val="2"/>
      <scheme val="minor"/>
    </font>
    <font>
      <sz val="8"/>
      <color theme="1"/>
      <name val="Calibri"/>
      <family val="2"/>
      <scheme val="minor"/>
    </font>
    <font>
      <b/>
      <sz val="9"/>
      <name val="Arial"/>
      <family val="2"/>
    </font>
    <font>
      <b/>
      <sz val="9"/>
      <color theme="1"/>
      <name val="Arial"/>
      <family val="2"/>
    </font>
    <font>
      <b/>
      <sz val="9"/>
      <color rgb="FFFF0000"/>
      <name val="Calibri"/>
      <family val="2"/>
      <scheme val="minor"/>
    </font>
    <font>
      <b/>
      <sz val="9"/>
      <color rgb="FFFF0000"/>
      <name val="Arial"/>
      <family val="2"/>
    </font>
    <font>
      <sz val="9"/>
      <color theme="7" tint="-0.249977111117893"/>
      <name val="Calibri"/>
      <family val="2"/>
      <scheme val="minor"/>
    </font>
    <font>
      <b/>
      <sz val="9"/>
      <color rgb="FFFF0000"/>
      <name val="Arial Narrow"/>
      <family val="2"/>
    </font>
    <font>
      <b/>
      <sz val="11"/>
      <color rgb="FFFF0000"/>
      <name val="Calibri"/>
      <family val="2"/>
      <scheme val="minor"/>
    </font>
    <font>
      <b/>
      <sz val="10"/>
      <color rgb="FFFF0000"/>
      <name val="Arial"/>
      <family val="2"/>
    </font>
    <font>
      <b/>
      <sz val="11"/>
      <color theme="1"/>
      <name val="Californian FB"/>
      <family val="1"/>
    </font>
    <font>
      <b/>
      <sz val="11"/>
      <name val="Calibri"/>
      <family val="2"/>
      <scheme val="minor"/>
    </font>
    <font>
      <b/>
      <sz val="9"/>
      <name val="Calibri"/>
      <family val="2"/>
      <scheme val="minor"/>
    </font>
    <font>
      <b/>
      <sz val="10"/>
      <name val="Californian FB"/>
      <family val="1"/>
    </font>
    <font>
      <sz val="10"/>
      <name val="Californian FB"/>
      <family val="1"/>
    </font>
    <font>
      <b/>
      <sz val="14"/>
      <name val="Calibri"/>
      <family val="2"/>
      <scheme val="minor"/>
    </font>
    <font>
      <sz val="9"/>
      <name val="Californian FB"/>
      <family val="1"/>
    </font>
    <font>
      <b/>
      <sz val="9"/>
      <name val="Californian FB"/>
      <family val="1"/>
    </font>
    <font>
      <b/>
      <sz val="14"/>
      <name val="Californian FB"/>
      <family val="1"/>
    </font>
    <font>
      <b/>
      <sz val="11"/>
      <color rgb="FFFF0000"/>
      <name val="Arial"/>
      <family val="2"/>
    </font>
    <font>
      <b/>
      <sz val="10"/>
      <color rgb="FFFF0000"/>
      <name val="Calibri"/>
      <family val="2"/>
      <scheme val="minor"/>
    </font>
    <font>
      <sz val="10"/>
      <color theme="1"/>
      <name val="Californian FB"/>
      <family val="1"/>
    </font>
    <font>
      <sz val="9"/>
      <color rgb="FF000000"/>
      <name val="Arial"/>
      <family val="2"/>
    </font>
    <font>
      <sz val="9"/>
      <color theme="1"/>
      <name val="Arial"/>
      <family val="2"/>
    </font>
    <font>
      <sz val="9"/>
      <name val="Arial"/>
      <family val="2"/>
    </font>
    <font>
      <b/>
      <sz val="9"/>
      <color rgb="FF000000"/>
      <name val="Arial"/>
      <family val="2"/>
    </font>
    <font>
      <sz val="11"/>
      <name val="Arial"/>
      <family val="2"/>
    </font>
    <font>
      <sz val="12"/>
      <color theme="1"/>
      <name val="Arial"/>
      <family val="2"/>
    </font>
    <font>
      <b/>
      <sz val="10"/>
      <color theme="0"/>
      <name val="Arial"/>
      <family val="2"/>
    </font>
    <font>
      <sz val="11"/>
      <color theme="1"/>
      <name val="Arial"/>
      <family val="2"/>
    </font>
    <font>
      <b/>
      <sz val="9"/>
      <color theme="7" tint="-0.249977111117893"/>
      <name val="Arial"/>
      <family val="2"/>
    </font>
    <font>
      <sz val="9"/>
      <color theme="7" tint="-0.249977111117893"/>
      <name val="Arial"/>
      <family val="2"/>
    </font>
    <font>
      <sz val="9"/>
      <color theme="5" tint="-0.249977111117893"/>
      <name val="Arial"/>
      <family val="2"/>
    </font>
    <font>
      <b/>
      <sz val="9"/>
      <color theme="5" tint="-0.249977111117893"/>
      <name val="Arial"/>
      <family val="2"/>
    </font>
    <font>
      <sz val="12"/>
      <name val="Arial"/>
      <family val="2"/>
    </font>
    <font>
      <sz val="11"/>
      <color rgb="FFFFC000"/>
      <name val="Arial"/>
      <family val="2"/>
    </font>
    <font>
      <sz val="12"/>
      <color rgb="FFFFC000"/>
      <name val="Arial"/>
      <family val="2"/>
    </font>
    <font>
      <b/>
      <sz val="11"/>
      <color rgb="FFFFC000"/>
      <name val="Arial"/>
      <family val="2"/>
    </font>
    <font>
      <sz val="10"/>
      <color theme="1"/>
      <name val="Arial"/>
      <family val="2"/>
    </font>
    <font>
      <sz val="9"/>
      <color rgb="FFFF0000"/>
      <name val="Arial"/>
      <family val="2"/>
    </font>
    <font>
      <b/>
      <sz val="18"/>
      <color theme="1"/>
      <name val="Californian FB"/>
      <family val="1"/>
    </font>
    <font>
      <b/>
      <sz val="12"/>
      <name val="Arial"/>
      <family val="2"/>
    </font>
    <font>
      <b/>
      <sz val="14"/>
      <name val="Arial"/>
      <family val="2"/>
    </font>
    <font>
      <b/>
      <sz val="12"/>
      <color theme="0"/>
      <name val="Californian FB"/>
      <family val="1"/>
    </font>
    <font>
      <sz val="28"/>
      <color theme="0"/>
      <name val="Arial Black"/>
      <family val="2"/>
    </font>
    <font>
      <sz val="24"/>
      <color theme="2" tint="-0.499984740745262"/>
      <name val="Arial Black"/>
      <family val="2"/>
    </font>
    <font>
      <sz val="10"/>
      <name val="Arial"/>
      <family val="2"/>
    </font>
    <font>
      <sz val="12"/>
      <color theme="1"/>
      <name val="Arial Narrow"/>
      <family val="2"/>
    </font>
    <font>
      <sz val="14"/>
      <color theme="1"/>
      <name val="Calibri"/>
      <family val="2"/>
      <scheme val="minor"/>
    </font>
    <font>
      <sz val="16"/>
      <color theme="1"/>
      <name val="Arial"/>
      <family val="2"/>
    </font>
    <font>
      <sz val="11"/>
      <name val="Arial Narrow"/>
      <family val="2"/>
    </font>
    <font>
      <b/>
      <sz val="9"/>
      <color theme="0"/>
      <name val="Arial"/>
      <family val="2"/>
    </font>
    <font>
      <b/>
      <sz val="12"/>
      <color rgb="FFFF0000"/>
      <name val="Arial"/>
      <family val="2"/>
    </font>
    <font>
      <sz val="22"/>
      <color theme="2" tint="-0.499984740745262"/>
      <name val="Arial Black"/>
      <family val="2"/>
    </font>
    <font>
      <b/>
      <sz val="10"/>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b/>
      <sz val="18"/>
      <color theme="1"/>
      <name val="Calibri"/>
      <family val="2"/>
      <scheme val="minor"/>
    </font>
    <font>
      <b/>
      <sz val="14"/>
      <color theme="1"/>
      <name val="Calibri"/>
      <family val="2"/>
      <scheme val="minor"/>
    </font>
    <font>
      <b/>
      <sz val="11"/>
      <color theme="2" tint="-0.249977111117893"/>
      <name val="Calibri"/>
      <family val="2"/>
      <scheme val="minor"/>
    </font>
    <font>
      <b/>
      <sz val="12"/>
      <color theme="1"/>
      <name val="Calibri"/>
      <family val="2"/>
      <scheme val="minor"/>
    </font>
    <font>
      <b/>
      <sz val="10"/>
      <color theme="0"/>
      <name val="Calibri"/>
      <family val="2"/>
      <scheme val="minor"/>
    </font>
    <font>
      <b/>
      <sz val="14"/>
      <color theme="0"/>
      <name val="Calibri"/>
      <family val="2"/>
      <scheme val="minor"/>
    </font>
    <font>
      <b/>
      <sz val="12"/>
      <color theme="0"/>
      <name val="Calibri"/>
      <family val="2"/>
      <scheme val="minor"/>
    </font>
    <font>
      <b/>
      <sz val="11"/>
      <color theme="1"/>
      <name val="Arial"/>
      <family val="2"/>
    </font>
    <font>
      <b/>
      <sz val="11"/>
      <color rgb="FF000000"/>
      <name val="Arial"/>
      <family val="2"/>
    </font>
    <font>
      <b/>
      <sz val="11"/>
      <color rgb="FF000000"/>
      <name val="Calibri"/>
      <family val="2"/>
      <scheme val="minor"/>
    </font>
    <font>
      <sz val="11"/>
      <color rgb="FF000000"/>
      <name val="Calibri"/>
      <family val="2"/>
      <scheme val="minor"/>
    </font>
    <font>
      <sz val="11"/>
      <color rgb="FF000000"/>
      <name val="Arial"/>
      <family val="2"/>
    </font>
    <font>
      <b/>
      <sz val="11"/>
      <color indexed="8"/>
      <name val="Arial"/>
      <family val="2"/>
    </font>
    <font>
      <i/>
      <sz val="10"/>
      <color theme="1"/>
      <name val="Calibri"/>
      <family val="2"/>
      <scheme val="minor"/>
    </font>
    <font>
      <u/>
      <sz val="11"/>
      <color theme="10"/>
      <name val="Calibri"/>
      <family val="2"/>
      <scheme val="minor"/>
    </font>
    <font>
      <b/>
      <sz val="10"/>
      <color rgb="FF000000"/>
      <name val="Arial"/>
      <family val="2"/>
    </font>
    <font>
      <b/>
      <sz val="12"/>
      <color theme="0"/>
      <name val="Arial"/>
      <family val="2"/>
    </font>
    <font>
      <b/>
      <sz val="12"/>
      <color rgb="FFFF0000"/>
      <name val="Calibri"/>
      <family val="2"/>
      <scheme val="minor"/>
    </font>
    <font>
      <sz val="11"/>
      <color rgb="FFFF0000"/>
      <name val="Arial"/>
      <family val="2"/>
    </font>
    <font>
      <sz val="9"/>
      <color theme="0"/>
      <name val="Arial"/>
      <family val="2"/>
    </font>
    <font>
      <b/>
      <sz val="11"/>
      <color theme="0" tint="-0.34998626667073579"/>
      <name val="Calibri"/>
      <family val="2"/>
      <scheme val="minor"/>
    </font>
  </fonts>
  <fills count="55">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7030A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9"/>
        <bgColor indexed="64"/>
      </patternFill>
    </fill>
    <fill>
      <patternFill patternType="solid">
        <fgColor theme="7"/>
        <bgColor indexed="64"/>
      </patternFill>
    </fill>
    <fill>
      <patternFill patternType="solid">
        <fgColor theme="4" tint="0.39997558519241921"/>
        <bgColor indexed="64"/>
      </patternFill>
    </fill>
    <fill>
      <patternFill patternType="solid">
        <fgColor theme="8"/>
        <bgColor indexed="64"/>
      </patternFill>
    </fill>
    <fill>
      <patternFill patternType="solid">
        <fgColor theme="9" tint="0.59999389629810485"/>
        <bgColor indexed="64"/>
      </patternFill>
    </fill>
    <fill>
      <patternFill patternType="solid">
        <fgColor theme="3" tint="-0.249977111117893"/>
        <bgColor indexed="64"/>
      </patternFill>
    </fill>
    <fill>
      <patternFill patternType="solid">
        <fgColor theme="4"/>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bgColor indexed="64"/>
      </patternFill>
    </fill>
    <fill>
      <patternFill patternType="solid">
        <fgColor theme="3" tint="0.39997558519241921"/>
        <bgColor indexed="64"/>
      </patternFill>
    </fill>
    <fill>
      <patternFill patternType="solid">
        <fgColor rgb="FF00B0F0"/>
        <bgColor indexed="64"/>
      </patternFill>
    </fill>
    <fill>
      <patternFill patternType="solid">
        <fgColor theme="2"/>
        <bgColor indexed="64"/>
      </patternFill>
    </fill>
    <fill>
      <patternFill patternType="solid">
        <fgColor theme="4" tint="-0.499984740745262"/>
        <bgColor indexed="64"/>
      </patternFill>
    </fill>
    <fill>
      <patternFill patternType="solid">
        <fgColor theme="0"/>
        <bgColor indexed="64"/>
      </patternFill>
    </fill>
    <fill>
      <patternFill patternType="solid">
        <fgColor rgb="FFFFFFFF"/>
        <bgColor indexed="64"/>
      </patternFill>
    </fill>
    <fill>
      <patternFill patternType="solid">
        <fgColor rgb="FFDDD9C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DBA7"/>
        <bgColor indexed="64"/>
      </patternFill>
    </fill>
    <fill>
      <patternFill patternType="solid">
        <fgColor rgb="FFFDC7C8"/>
        <bgColor indexed="64"/>
      </patternFill>
    </fill>
    <fill>
      <patternFill patternType="solid">
        <fgColor rgb="FFE0E0E0"/>
        <bgColor indexed="64"/>
      </patternFill>
    </fill>
    <fill>
      <patternFill patternType="solid">
        <fgColor rgb="FFFFC000"/>
        <bgColor indexed="64"/>
      </patternFill>
    </fill>
    <fill>
      <patternFill patternType="solid">
        <fgColor theme="1" tint="0.499984740745262"/>
        <bgColor indexed="64"/>
      </patternFill>
    </fill>
    <fill>
      <patternFill patternType="solid">
        <fgColor rgb="FFC00000"/>
        <bgColor indexed="64"/>
      </patternFill>
    </fill>
    <fill>
      <patternFill patternType="solid">
        <fgColor rgb="FF008000"/>
        <bgColor indexed="64"/>
      </patternFill>
    </fill>
    <fill>
      <patternFill patternType="solid">
        <fgColor rgb="FFFF0000"/>
        <bgColor indexed="64"/>
      </patternFill>
    </fill>
    <fill>
      <patternFill patternType="solid">
        <fgColor rgb="FF009900"/>
        <bgColor indexed="64"/>
      </patternFill>
    </fill>
    <fill>
      <patternFill patternType="solid">
        <fgColor theme="5" tint="0.39997558519241921"/>
        <bgColor indexed="64"/>
      </patternFill>
    </fill>
    <fill>
      <patternFill patternType="solid">
        <fgColor rgb="FF228AA2"/>
        <bgColor indexed="64"/>
      </patternFill>
    </fill>
    <fill>
      <patternFill patternType="solid">
        <fgColor rgb="FFFF6699"/>
        <bgColor indexed="64"/>
      </patternFill>
    </fill>
  </fills>
  <borders count="107">
    <border>
      <left/>
      <right/>
      <top/>
      <bottom/>
      <diagonal/>
    </border>
    <border>
      <left/>
      <right/>
      <top/>
      <bottom style="thin">
        <color theme="0" tint="-0.499984740745262"/>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style="thin">
        <color theme="1" tint="0.499984740745262"/>
      </right>
      <top/>
      <bottom style="thin">
        <color theme="1" tint="0.499984740745262"/>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theme="0" tint="-0.34998626667073579"/>
      </right>
      <top style="thin">
        <color auto="1"/>
      </top>
      <bottom/>
      <diagonal/>
    </border>
    <border>
      <left/>
      <right style="thin">
        <color theme="0" tint="-0.34998626667073579"/>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n">
        <color indexed="64"/>
      </bottom>
      <diagonal/>
    </border>
    <border>
      <left/>
      <right/>
      <top/>
      <bottom style="thin">
        <color theme="0" tint="-0.34998626667073579"/>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0" tint="-0.34998626667073579"/>
      </right>
      <top style="thin">
        <color theme="4" tint="-0.499984740745262"/>
      </top>
      <bottom style="thin">
        <color theme="4" tint="-0.499984740745262"/>
      </bottom>
      <diagonal/>
    </border>
    <border>
      <left style="double">
        <color rgb="FF009999"/>
      </left>
      <right/>
      <top style="double">
        <color rgb="FF009999"/>
      </top>
      <bottom/>
      <diagonal/>
    </border>
    <border>
      <left/>
      <right/>
      <top style="double">
        <color rgb="FF009999"/>
      </top>
      <bottom/>
      <diagonal/>
    </border>
    <border>
      <left/>
      <right style="double">
        <color rgb="FF009999"/>
      </right>
      <top style="double">
        <color rgb="FF009999"/>
      </top>
      <bottom/>
      <diagonal/>
    </border>
    <border>
      <left style="double">
        <color rgb="FF009999"/>
      </left>
      <right/>
      <top/>
      <bottom/>
      <diagonal/>
    </border>
    <border>
      <left/>
      <right style="double">
        <color rgb="FF009999"/>
      </right>
      <top/>
      <bottom/>
      <diagonal/>
    </border>
    <border>
      <left style="double">
        <color rgb="FF009999"/>
      </left>
      <right/>
      <top/>
      <bottom style="double">
        <color rgb="FF009999"/>
      </bottom>
      <diagonal/>
    </border>
    <border>
      <left/>
      <right/>
      <top/>
      <bottom style="double">
        <color rgb="FF009999"/>
      </bottom>
      <diagonal/>
    </border>
    <border>
      <left/>
      <right style="double">
        <color rgb="FF009999"/>
      </right>
      <top/>
      <bottom style="double">
        <color rgb="FF009999"/>
      </bottom>
      <diagonal/>
    </border>
    <border>
      <left/>
      <right style="thin">
        <color theme="4" tint="-0.499984740745262"/>
      </right>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style="thin">
        <color theme="0" tint="-0.34998626667073579"/>
      </right>
      <top style="thin">
        <color theme="0" tint="-0.34998626667073579"/>
      </top>
      <bottom/>
      <diagonal/>
    </border>
    <border>
      <left style="thin">
        <color auto="1"/>
      </left>
      <right style="thin">
        <color auto="1"/>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theme="0" tint="-0.499984740745262"/>
      </left>
      <right/>
      <top/>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style="thin">
        <color theme="0" tint="-0.34998626667073579"/>
      </left>
      <right style="thin">
        <color theme="0" tint="-0.14990691854609822"/>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right/>
      <top style="thin">
        <color theme="0" tint="-0.1499679555650502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theme="0" tint="-0.34998626667073579"/>
      </right>
      <top/>
      <bottom style="thin">
        <color theme="0" tint="-0.14996795556505021"/>
      </bottom>
      <diagonal/>
    </border>
    <border>
      <left/>
      <right style="thin">
        <color theme="0" tint="-0.34998626667073579"/>
      </right>
      <top/>
      <bottom style="thin">
        <color theme="0" tint="-0.499984740745262"/>
      </bottom>
      <diagonal/>
    </border>
    <border>
      <left/>
      <right style="thin">
        <color theme="0" tint="-0.34998626667073579"/>
      </right>
      <top style="thin">
        <color theme="0" tint="-0.499984740745262"/>
      </top>
      <bottom/>
      <diagonal/>
    </border>
    <border>
      <left style="thin">
        <color theme="0" tint="-0.24994659260841701"/>
      </left>
      <right style="thin">
        <color theme="0" tint="-0.24994659260841701"/>
      </right>
      <top style="thin">
        <color theme="0" tint="-0.24994659260841701"/>
      </top>
      <bottom/>
      <diagonal/>
    </border>
    <border>
      <left/>
      <right style="thin">
        <color indexed="64"/>
      </right>
      <top style="thin">
        <color theme="0" tint="-0.24994659260841701"/>
      </top>
      <bottom/>
      <diagonal/>
    </border>
    <border>
      <left/>
      <right style="thin">
        <color indexed="64"/>
      </right>
      <top/>
      <bottom style="thin">
        <color theme="0" tint="-0.24994659260841701"/>
      </bottom>
      <diagonal/>
    </border>
    <border>
      <left/>
      <right style="thin">
        <color theme="0" tint="-0.24994659260841701"/>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77111117893"/>
      </right>
      <top style="thin">
        <color theme="0" tint="-0.24994659260841701"/>
      </top>
      <bottom style="thin">
        <color theme="0" tint="-0.24994659260841701"/>
      </bottom>
      <diagonal/>
    </border>
    <border>
      <left style="thin">
        <color theme="0" tint="-0.24994659260841701"/>
      </left>
      <right style="thin">
        <color theme="0" tint="-0.249977111117893"/>
      </right>
      <top style="thin">
        <color theme="0" tint="-0.24994659260841701"/>
      </top>
      <bottom/>
      <diagonal/>
    </border>
    <border>
      <left/>
      <right style="thin">
        <color theme="0" tint="-0.24994659260841701"/>
      </right>
      <top style="thin">
        <color auto="1"/>
      </top>
      <bottom/>
      <diagonal/>
    </border>
    <border>
      <left/>
      <right style="thin">
        <color theme="0" tint="-0.24994659260841701"/>
      </right>
      <top/>
      <bottom style="thin">
        <color indexed="64"/>
      </bottom>
      <diagonal/>
    </border>
    <border>
      <left/>
      <right style="thin">
        <color theme="0" tint="-0.24994659260841701"/>
      </right>
      <top style="thin">
        <color theme="0" tint="-0.499984740745262"/>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style="thin">
        <color theme="0" tint="-0.24994659260841701"/>
      </bottom>
      <diagonal/>
    </border>
    <border>
      <left/>
      <right style="thin">
        <color theme="0" tint="-0.249977111117893"/>
      </right>
      <top/>
      <bottom style="thin">
        <color theme="0" tint="-0.24994659260841701"/>
      </bottom>
      <diagonal/>
    </border>
    <border>
      <left/>
      <right/>
      <top/>
      <bottom style="thin">
        <color theme="0" tint="-0.249977111117893"/>
      </bottom>
      <diagonal/>
    </border>
    <border>
      <left/>
      <right style="thin">
        <color theme="0" tint="-0.24994659260841701"/>
      </right>
      <top/>
      <bottom style="thin">
        <color theme="0" tint="-0.249977111117893"/>
      </bottom>
      <diagonal/>
    </border>
    <border>
      <left/>
      <right style="thin">
        <color theme="0" tint="-0.249977111117893"/>
      </right>
      <top/>
      <bottom/>
      <diagonal/>
    </border>
    <border>
      <left style="thin">
        <color indexed="64"/>
      </left>
      <right/>
      <top style="thin">
        <color theme="0" tint="-0.24994659260841701"/>
      </top>
      <bottom/>
      <diagonal/>
    </border>
    <border>
      <left/>
      <right/>
      <top style="thin">
        <color theme="0" tint="-0.249977111117893"/>
      </top>
      <bottom/>
      <diagonal/>
    </border>
    <border>
      <left style="thin">
        <color theme="0" tint="-0.24994659260841701"/>
      </left>
      <right/>
      <top/>
      <bottom style="thin">
        <color theme="0" tint="-0.249977111117893"/>
      </bottom>
      <diagonal/>
    </border>
    <border>
      <left style="thin">
        <color indexed="64"/>
      </left>
      <right/>
      <top/>
      <bottom style="thin">
        <color theme="0" tint="-0.24994659260841701"/>
      </bottom>
      <diagonal/>
    </border>
    <border>
      <left/>
      <right style="thin">
        <color indexed="64"/>
      </right>
      <top style="thin">
        <color theme="0" tint="-0.499984740745262"/>
      </top>
      <bottom/>
      <diagonal/>
    </border>
    <border>
      <left/>
      <right style="thin">
        <color indexed="64"/>
      </right>
      <top/>
      <bottom style="thin">
        <color theme="0" tint="-0.499984740745262"/>
      </bottom>
      <diagonal/>
    </border>
    <border>
      <left style="thin">
        <color theme="0" tint="-0.24994659260841701"/>
      </left>
      <right/>
      <top style="thin">
        <color theme="0" tint="-0.249977111117893"/>
      </top>
      <bottom/>
      <diagonal/>
    </border>
    <border>
      <left/>
      <right style="thin">
        <color theme="0" tint="-0.24994659260841701"/>
      </right>
      <top style="thin">
        <color theme="0" tint="-0.249977111117893"/>
      </top>
      <bottom/>
      <diagonal/>
    </border>
    <border>
      <left style="thin">
        <color theme="0" tint="-0.24994659260841701"/>
      </left>
      <right style="thin">
        <color theme="0" tint="-0.24994659260841701"/>
      </right>
      <top style="thin">
        <color theme="0" tint="-0.249977111117893"/>
      </top>
      <bottom/>
      <diagonal/>
    </border>
    <border>
      <left style="thin">
        <color auto="1"/>
      </left>
      <right/>
      <top/>
      <bottom style="thin">
        <color theme="0" tint="-0.249977111117893"/>
      </bottom>
      <diagonal/>
    </border>
    <border>
      <left style="thin">
        <color theme="0" tint="-0.24994659260841701"/>
      </left>
      <right/>
      <top/>
      <bottom style="thin">
        <color indexed="64"/>
      </bottom>
      <diagonal/>
    </border>
    <border>
      <left/>
      <right style="thin">
        <color auto="1"/>
      </right>
      <top/>
      <bottom style="thin">
        <color theme="0" tint="-0.249977111117893"/>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style="thin">
        <color theme="0" tint="-0.24994659260841701"/>
      </right>
      <top/>
      <bottom style="thin">
        <color theme="0" tint="-0.499984740745262"/>
      </bottom>
      <diagonal/>
    </border>
    <border>
      <left/>
      <right style="thin">
        <color theme="0" tint="-0.249977111117893"/>
      </right>
      <top style="thin">
        <color theme="0" tint="-0.499984740745262"/>
      </top>
      <bottom/>
      <diagonal/>
    </border>
    <border>
      <left style="thin">
        <color theme="0" tint="-0.249977111117893"/>
      </left>
      <right/>
      <top style="thin">
        <color theme="0" tint="-0.24994659260841701"/>
      </top>
      <bottom/>
      <diagonal/>
    </border>
    <border>
      <left style="thin">
        <color theme="0" tint="-0.249977111117893"/>
      </left>
      <right/>
      <top/>
      <bottom/>
      <diagonal/>
    </border>
    <border>
      <left style="thin">
        <color indexed="64"/>
      </left>
      <right style="thin">
        <color indexed="64"/>
      </right>
      <top style="thin">
        <color theme="0" tint="-0.24994659260841701"/>
      </top>
      <bottom/>
      <diagonal/>
    </border>
  </borders>
  <cellStyleXfs count="6">
    <xf numFmtId="0" fontId="0" fillId="0" borderId="0"/>
    <xf numFmtId="0" fontId="83" fillId="0" borderId="0"/>
    <xf numFmtId="168" fontId="83" fillId="0" borderId="0" applyFont="0" applyFill="0" applyBorder="0" applyAlignment="0" applyProtection="0"/>
    <xf numFmtId="0" fontId="92" fillId="0" borderId="0"/>
    <xf numFmtId="9" fontId="92" fillId="0" borderId="0" applyFont="0" applyFill="0" applyBorder="0" applyAlignment="0" applyProtection="0"/>
    <xf numFmtId="0" fontId="109" fillId="0" borderId="0" applyNumberFormat="0" applyFill="0" applyBorder="0" applyAlignment="0" applyProtection="0"/>
  </cellStyleXfs>
  <cellXfs count="1089">
    <xf numFmtId="0" fontId="0" fillId="0" borderId="0" xfId="0"/>
    <xf numFmtId="0" fontId="0" fillId="13" borderId="0" xfId="0" applyFill="1"/>
    <xf numFmtId="0" fontId="2" fillId="9" borderId="0" xfId="0" applyFont="1" applyFill="1" applyAlignment="1">
      <alignment vertical="center"/>
    </xf>
    <xf numFmtId="0" fontId="0" fillId="14" borderId="0" xfId="0" applyFill="1"/>
    <xf numFmtId="0" fontId="2" fillId="6" borderId="0" xfId="0" applyFont="1" applyFill="1" applyAlignment="1">
      <alignment vertical="center"/>
    </xf>
    <xf numFmtId="0" fontId="2" fillId="15" borderId="0" xfId="0" applyFont="1" applyFill="1" applyAlignment="1">
      <alignment vertical="center"/>
    </xf>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2" fillId="21" borderId="0" xfId="0" applyFont="1" applyFill="1" applyAlignment="1">
      <alignment vertical="center"/>
    </xf>
    <xf numFmtId="0" fontId="2" fillId="10" borderId="0" xfId="0" applyFont="1" applyFill="1" applyAlignment="1">
      <alignment vertical="center"/>
    </xf>
    <xf numFmtId="0" fontId="0" fillId="15" borderId="0" xfId="0" applyFill="1"/>
    <xf numFmtId="0" fontId="0" fillId="8" borderId="0" xfId="0" applyFill="1"/>
    <xf numFmtId="0" fontId="2" fillId="7" borderId="0" xfId="0" applyFont="1" applyFill="1" applyAlignment="1">
      <alignment vertical="center"/>
    </xf>
    <xf numFmtId="0" fontId="2" fillId="22" borderId="0" xfId="0" applyFont="1" applyFill="1" applyAlignment="1">
      <alignment vertical="center"/>
    </xf>
    <xf numFmtId="0" fontId="0" fillId="23" borderId="0" xfId="0" applyFill="1"/>
    <xf numFmtId="0" fontId="0" fillId="24" borderId="0" xfId="0" applyFill="1"/>
    <xf numFmtId="0" fontId="0" fillId="25" borderId="0" xfId="0" applyFill="1"/>
    <xf numFmtId="0" fontId="0" fillId="22" borderId="0" xfId="0" applyFill="1"/>
    <xf numFmtId="0" fontId="2" fillId="19" borderId="0" xfId="0" applyFont="1" applyFill="1" applyAlignment="1">
      <alignment vertical="center"/>
    </xf>
    <xf numFmtId="0" fontId="2" fillId="11" borderId="0" xfId="0" applyFont="1" applyFill="1" applyAlignment="1">
      <alignment vertical="center"/>
    </xf>
    <xf numFmtId="0" fontId="2" fillId="26" borderId="0" xfId="0" applyFont="1" applyFill="1" applyAlignment="1">
      <alignment vertical="center"/>
    </xf>
    <xf numFmtId="0" fontId="0" fillId="27" borderId="0" xfId="0" applyFill="1"/>
    <xf numFmtId="0" fontId="2" fillId="28" borderId="0" xfId="0" applyFont="1" applyFill="1" applyAlignment="1">
      <alignment vertical="center"/>
    </xf>
    <xf numFmtId="0" fontId="2" fillId="13" borderId="0" xfId="0" applyFont="1" applyFill="1" applyAlignment="1">
      <alignment vertical="center"/>
    </xf>
    <xf numFmtId="0" fontId="2" fillId="8" borderId="0" xfId="0" applyFont="1" applyFill="1" applyAlignment="1">
      <alignment vertical="center"/>
    </xf>
    <xf numFmtId="0" fontId="2" fillId="5" borderId="0" xfId="0" applyFont="1" applyFill="1" applyAlignment="1">
      <alignment vertical="center"/>
    </xf>
    <xf numFmtId="0" fontId="2" fillId="25" borderId="0" xfId="0" applyFont="1" applyFill="1" applyAlignment="1">
      <alignment vertical="center"/>
    </xf>
    <xf numFmtId="0" fontId="0" fillId="5" borderId="0" xfId="0" applyFill="1"/>
    <xf numFmtId="0" fontId="2" fillId="18" borderId="0" xfId="0" applyFont="1" applyFill="1" applyAlignment="1">
      <alignment vertical="center"/>
    </xf>
    <xf numFmtId="0" fontId="0" fillId="10" borderId="0" xfId="0" applyFill="1"/>
    <xf numFmtId="0" fontId="2" fillId="29" borderId="0" xfId="0" applyFont="1" applyFill="1" applyAlignment="1">
      <alignment vertical="center"/>
    </xf>
    <xf numFmtId="0" fontId="2" fillId="30" borderId="0" xfId="0" applyFont="1" applyFill="1" applyAlignment="1">
      <alignment vertical="center"/>
    </xf>
    <xf numFmtId="0" fontId="0" fillId="7" borderId="0" xfId="0" applyFill="1"/>
    <xf numFmtId="0" fontId="2" fillId="12" borderId="0" xfId="0" applyFont="1" applyFill="1" applyAlignment="1">
      <alignment vertical="center"/>
    </xf>
    <xf numFmtId="0" fontId="0" fillId="31" borderId="0" xfId="0" applyFill="1"/>
    <xf numFmtId="0" fontId="2" fillId="24" borderId="0" xfId="0" applyFont="1" applyFill="1" applyAlignment="1">
      <alignment vertical="center"/>
    </xf>
    <xf numFmtId="0" fontId="0" fillId="11" borderId="0" xfId="0" applyFill="1"/>
    <xf numFmtId="0" fontId="2" fillId="32" borderId="0" xfId="0" applyFont="1" applyFill="1" applyAlignment="1">
      <alignment vertical="center"/>
    </xf>
    <xf numFmtId="0" fontId="2" fillId="14" borderId="0" xfId="0" applyFont="1" applyFill="1" applyAlignment="1">
      <alignment vertical="center"/>
    </xf>
    <xf numFmtId="0" fontId="0" fillId="33" borderId="0" xfId="0" applyFill="1"/>
    <xf numFmtId="0" fontId="0" fillId="34" borderId="0" xfId="0" applyFill="1"/>
    <xf numFmtId="0" fontId="0" fillId="35" borderId="0" xfId="0" applyFill="1"/>
    <xf numFmtId="0" fontId="0" fillId="26" borderId="0" xfId="0" applyFill="1"/>
    <xf numFmtId="0" fontId="11" fillId="0" borderId="0" xfId="0" applyFont="1"/>
    <xf numFmtId="0" fontId="6" fillId="0" borderId="0" xfId="0" applyFont="1"/>
    <xf numFmtId="0" fontId="0" fillId="36" borderId="0" xfId="0" applyFill="1" applyAlignment="1">
      <alignment vertical="center" wrapText="1"/>
    </xf>
    <xf numFmtId="0" fontId="0" fillId="36" borderId="0" xfId="0" applyFill="1"/>
    <xf numFmtId="0" fontId="4" fillId="0" borderId="0" xfId="0" applyFont="1"/>
    <xf numFmtId="0" fontId="1" fillId="2" borderId="1"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right" vertical="center" wrapText="1"/>
      <protection locked="0"/>
    </xf>
    <xf numFmtId="0" fontId="1" fillId="2" borderId="15" xfId="0" applyFont="1" applyFill="1" applyBorder="1" applyAlignment="1" applyProtection="1">
      <alignment horizontal="right" vertical="center" wrapText="1"/>
      <protection locked="0"/>
    </xf>
    <xf numFmtId="0" fontId="14" fillId="0" borderId="0" xfId="0" applyFont="1" applyAlignment="1">
      <alignment horizontal="left"/>
    </xf>
    <xf numFmtId="0" fontId="10" fillId="0" borderId="0" xfId="0" applyFont="1"/>
    <xf numFmtId="0" fontId="6" fillId="0" borderId="0" xfId="0" applyFont="1" applyAlignment="1">
      <alignment horizontal="left" vertical="center" wrapText="1"/>
    </xf>
    <xf numFmtId="0" fontId="6" fillId="0" borderId="0" xfId="0" applyFont="1" applyAlignment="1">
      <alignment vertical="center"/>
    </xf>
    <xf numFmtId="0" fontId="13" fillId="0" borderId="0" xfId="0" applyFont="1"/>
    <xf numFmtId="0" fontId="6" fillId="0" borderId="0" xfId="0" applyFont="1" applyAlignment="1" applyProtection="1">
      <alignment wrapText="1"/>
      <protection locked="0"/>
    </xf>
    <xf numFmtId="0" fontId="6" fillId="0" borderId="0" xfId="0" applyFont="1" applyProtection="1">
      <protection locked="0"/>
    </xf>
    <xf numFmtId="0" fontId="12" fillId="0" borderId="0" xfId="0" applyFont="1" applyAlignment="1" applyProtection="1">
      <alignment horizontal="right" vertical="center" wrapText="1"/>
      <protection locked="0"/>
    </xf>
    <xf numFmtId="0" fontId="6"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0" fillId="0" borderId="0" xfId="0" applyFont="1" applyProtection="1">
      <protection locked="0"/>
    </xf>
    <xf numFmtId="0" fontId="4" fillId="0" borderId="4" xfId="0" applyFont="1" applyBorder="1" applyProtection="1">
      <protection locked="0"/>
    </xf>
    <xf numFmtId="0" fontId="4" fillId="0" borderId="2" xfId="0" applyFont="1" applyBorder="1" applyProtection="1">
      <protection locked="0"/>
    </xf>
    <xf numFmtId="0" fontId="6" fillId="0" borderId="4" xfId="0" applyFont="1" applyBorder="1" applyProtection="1">
      <protection locked="0"/>
    </xf>
    <xf numFmtId="0" fontId="6" fillId="0" borderId="2" xfId="0" applyFont="1" applyBorder="1" applyProtection="1">
      <protection locked="0"/>
    </xf>
    <xf numFmtId="0" fontId="8" fillId="0" borderId="4"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6" fillId="0" borderId="4" xfId="0" applyFont="1" applyBorder="1" applyAlignment="1" applyProtection="1">
      <alignment vertical="center"/>
      <protection locked="0"/>
    </xf>
    <xf numFmtId="0" fontId="6" fillId="0" borderId="2" xfId="0" applyFont="1" applyBorder="1" applyAlignment="1" applyProtection="1">
      <alignment vertical="center"/>
      <protection locked="0"/>
    </xf>
    <xf numFmtId="0" fontId="9" fillId="0" borderId="0" xfId="0" applyFont="1" applyAlignment="1" applyProtection="1">
      <alignment vertical="center" wrapText="1"/>
      <protection locked="0"/>
    </xf>
    <xf numFmtId="0" fontId="6" fillId="2" borderId="0" xfId="0" applyFont="1" applyFill="1" applyProtection="1">
      <protection locked="0"/>
    </xf>
    <xf numFmtId="0" fontId="7" fillId="2" borderId="0" xfId="0" applyFont="1" applyFill="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5" fillId="37" borderId="18" xfId="0" applyFont="1" applyFill="1" applyBorder="1" applyAlignment="1">
      <alignment horizontal="right" vertical="center" wrapText="1"/>
    </xf>
    <xf numFmtId="0" fontId="11" fillId="0" borderId="3" xfId="0" applyFont="1" applyBorder="1" applyAlignment="1">
      <alignment vertical="center"/>
    </xf>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15" fillId="0" borderId="0" xfId="0" applyFont="1"/>
    <xf numFmtId="0" fontId="0" fillId="0" borderId="25" xfId="0" applyBorder="1"/>
    <xf numFmtId="0" fontId="0" fillId="0" borderId="26" xfId="0" applyBorder="1"/>
    <xf numFmtId="0" fontId="0" fillId="0" borderId="27" xfId="0" applyBorder="1"/>
    <xf numFmtId="0" fontId="11" fillId="0" borderId="3" xfId="0" applyFont="1" applyBorder="1" applyAlignment="1">
      <alignment vertical="center" wrapText="1"/>
    </xf>
    <xf numFmtId="0" fontId="11" fillId="0" borderId="0" xfId="0" applyFont="1" applyAlignment="1">
      <alignment vertical="center"/>
    </xf>
    <xf numFmtId="0" fontId="17" fillId="0" borderId="0" xfId="0" applyFont="1"/>
    <xf numFmtId="0" fontId="11" fillId="0" borderId="3" xfId="0" applyFont="1" applyBorder="1"/>
    <xf numFmtId="0" fontId="11" fillId="0" borderId="0" xfId="0" applyFont="1" applyAlignment="1">
      <alignment vertical="center" wrapText="1"/>
    </xf>
    <xf numFmtId="0" fontId="9" fillId="2" borderId="1"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20" fillId="0" borderId="0" xfId="0" applyFont="1"/>
    <xf numFmtId="0" fontId="19" fillId="0" borderId="0" xfId="0" applyFont="1"/>
    <xf numFmtId="0" fontId="19" fillId="0" borderId="0" xfId="0" applyFont="1" applyAlignment="1">
      <alignment readingOrder="1"/>
    </xf>
    <xf numFmtId="0" fontId="8" fillId="0" borderId="0" xfId="0" applyFont="1"/>
    <xf numFmtId="0" fontId="4" fillId="4" borderId="6"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21" fillId="0" borderId="0" xfId="0" applyFont="1"/>
    <xf numFmtId="0" fontId="4" fillId="0" borderId="0" xfId="0" applyFont="1" applyAlignment="1">
      <alignment readingOrder="1"/>
    </xf>
    <xf numFmtId="0" fontId="4" fillId="26" borderId="6" xfId="0" applyFont="1" applyFill="1" applyBorder="1" applyAlignment="1">
      <alignment horizontal="center" vertical="center" wrapText="1"/>
    </xf>
    <xf numFmtId="0" fontId="22" fillId="26" borderId="6" xfId="0" applyFont="1" applyFill="1" applyBorder="1" applyAlignment="1">
      <alignment horizontal="center" vertical="center" wrapText="1"/>
    </xf>
    <xf numFmtId="0" fontId="25" fillId="0" borderId="32" xfId="0" applyFont="1" applyBorder="1" applyAlignment="1">
      <alignment horizontal="center" vertical="center" wrapText="1"/>
    </xf>
    <xf numFmtId="0" fontId="0" fillId="0" borderId="0" xfId="0" applyAlignment="1">
      <alignment horizontal="center"/>
    </xf>
    <xf numFmtId="0" fontId="6" fillId="0" borderId="0" xfId="0" applyFont="1" applyAlignment="1" applyProtection="1">
      <alignment horizontal="center"/>
      <protection locked="0"/>
    </xf>
    <xf numFmtId="0" fontId="6" fillId="0" borderId="4"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protection locked="0"/>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26" fillId="39" borderId="32" xfId="0" applyFont="1" applyFill="1" applyBorder="1" applyAlignment="1">
      <alignment horizontal="left" vertical="center" wrapText="1"/>
    </xf>
    <xf numFmtId="0" fontId="27" fillId="0" borderId="32" xfId="0" applyFont="1" applyBorder="1" applyAlignment="1" applyProtection="1">
      <alignment horizontal="center" vertical="center" wrapText="1" readingOrder="1"/>
      <protection locked="0"/>
    </xf>
    <xf numFmtId="0" fontId="24" fillId="0" borderId="32" xfId="0" applyFont="1" applyBorder="1" applyAlignment="1" applyProtection="1">
      <alignment horizontal="left" vertical="center" wrapText="1"/>
      <protection locked="0"/>
    </xf>
    <xf numFmtId="0" fontId="24" fillId="0" borderId="32" xfId="0" applyFont="1" applyBorder="1" applyAlignment="1">
      <alignment vertical="center" wrapText="1"/>
    </xf>
    <xf numFmtId="0" fontId="0" fillId="0" borderId="32" xfId="0" applyBorder="1" applyAlignment="1">
      <alignment horizontal="center" vertical="center"/>
    </xf>
    <xf numFmtId="166" fontId="29" fillId="37" borderId="29" xfId="0" applyNumberFormat="1" applyFont="1" applyFill="1" applyBorder="1" applyAlignment="1" applyProtection="1">
      <alignment horizontal="right" vertical="center" wrapText="1"/>
      <protection locked="0"/>
    </xf>
    <xf numFmtId="2" fontId="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2" fontId="6" fillId="0" borderId="0" xfId="0" applyNumberFormat="1" applyFont="1" applyAlignment="1" applyProtection="1">
      <alignment horizontal="center" vertical="center"/>
      <protection locked="0"/>
    </xf>
    <xf numFmtId="165" fontId="30" fillId="0" borderId="32" xfId="0" applyNumberFormat="1" applyFont="1" applyBorder="1" applyAlignment="1">
      <alignment horizontal="center" vertical="center" wrapText="1"/>
    </xf>
    <xf numFmtId="0" fontId="4" fillId="0" borderId="32" xfId="0" applyFont="1" applyBorder="1" applyAlignment="1">
      <alignment horizontal="center" vertical="center"/>
    </xf>
    <xf numFmtId="0" fontId="10" fillId="0" borderId="0" xfId="0" applyFont="1" applyAlignment="1" applyProtection="1">
      <alignment horizontal="center"/>
      <protection locked="0"/>
    </xf>
    <xf numFmtId="0" fontId="4" fillId="0" borderId="4"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8" fillId="0" borderId="4" xfId="0" applyFont="1" applyBorder="1" applyAlignment="1" applyProtection="1">
      <alignment horizontal="left" wrapText="1"/>
      <protection locked="0"/>
    </xf>
    <xf numFmtId="0" fontId="6" fillId="0" borderId="0" xfId="0" applyFont="1" applyAlignment="1" applyProtection="1">
      <alignment horizontal="left"/>
      <protection locked="0"/>
    </xf>
    <xf numFmtId="0" fontId="4" fillId="0" borderId="4" xfId="0" applyFont="1" applyBorder="1" applyAlignment="1" applyProtection="1">
      <alignment horizontal="left"/>
      <protection locked="0"/>
    </xf>
    <xf numFmtId="0" fontId="6" fillId="0" borderId="4" xfId="0" applyFont="1" applyBorder="1" applyAlignment="1" applyProtection="1">
      <alignment horizontal="left"/>
      <protection locked="0"/>
    </xf>
    <xf numFmtId="0" fontId="6" fillId="0" borderId="4" xfId="0" applyFont="1" applyBorder="1" applyAlignment="1" applyProtection="1">
      <alignment horizontal="left" wrapText="1"/>
      <protection locked="0"/>
    </xf>
    <xf numFmtId="0" fontId="0" fillId="0" borderId="0" xfId="0" applyAlignment="1">
      <alignment horizontal="left"/>
    </xf>
    <xf numFmtId="0" fontId="27" fillId="0" borderId="0" xfId="0" applyFont="1"/>
    <xf numFmtId="0" fontId="35" fillId="0" borderId="0" xfId="0" applyFont="1"/>
    <xf numFmtId="0" fontId="27" fillId="0" borderId="0" xfId="0" applyFont="1" applyAlignment="1">
      <alignment vertical="center"/>
    </xf>
    <xf numFmtId="0" fontId="27" fillId="0" borderId="0" xfId="0" applyFont="1" applyProtection="1">
      <protection locked="0"/>
    </xf>
    <xf numFmtId="0" fontId="5" fillId="2" borderId="33" xfId="0" applyFont="1" applyFill="1" applyBorder="1" applyAlignment="1">
      <alignment horizontal="left" vertical="center" wrapText="1"/>
    </xf>
    <xf numFmtId="0" fontId="36" fillId="2" borderId="33"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25" fillId="38" borderId="3" xfId="0" applyFont="1" applyFill="1" applyBorder="1" applyAlignment="1">
      <alignment horizontal="center" vertical="center" wrapText="1"/>
    </xf>
    <xf numFmtId="49" fontId="27" fillId="0" borderId="3" xfId="0" applyNumberFormat="1" applyFont="1" applyBorder="1" applyAlignment="1">
      <alignment horizontal="center" vertical="center"/>
    </xf>
    <xf numFmtId="165" fontId="8" fillId="37" borderId="29" xfId="0" applyNumberFormat="1" applyFont="1" applyFill="1" applyBorder="1" applyAlignment="1" applyProtection="1">
      <alignment horizontal="right" vertical="center" wrapText="1"/>
      <protection locked="0"/>
    </xf>
    <xf numFmtId="165" fontId="8" fillId="37" borderId="18" xfId="0" applyNumberFormat="1" applyFont="1" applyFill="1" applyBorder="1" applyAlignment="1" applyProtection="1">
      <alignment horizontal="right" vertical="center" wrapText="1"/>
      <protection locked="0"/>
    </xf>
    <xf numFmtId="165" fontId="8" fillId="37" borderId="19" xfId="0" applyNumberFormat="1" applyFont="1" applyFill="1" applyBorder="1" applyAlignment="1" applyProtection="1">
      <alignment horizontal="right" vertical="center" wrapText="1"/>
      <protection locked="0"/>
    </xf>
    <xf numFmtId="167" fontId="6" fillId="0" borderId="0" xfId="0" applyNumberFormat="1" applyFont="1" applyAlignment="1" applyProtection="1">
      <alignment horizontal="center" vertical="center"/>
      <protection locked="0"/>
    </xf>
    <xf numFmtId="0" fontId="25" fillId="40" borderId="3" xfId="0" applyFont="1" applyFill="1" applyBorder="1" applyAlignment="1">
      <alignment horizontal="center" vertical="center" wrapText="1"/>
    </xf>
    <xf numFmtId="0" fontId="14" fillId="0" borderId="3" xfId="0" applyFont="1" applyBorder="1" applyAlignment="1">
      <alignment horizontal="center" vertical="center"/>
    </xf>
    <xf numFmtId="0" fontId="0" fillId="0" borderId="0" xfId="0" applyAlignment="1">
      <alignment wrapText="1"/>
    </xf>
    <xf numFmtId="0" fontId="45" fillId="0" borderId="32" xfId="0" applyFont="1" applyBorder="1" applyAlignment="1">
      <alignment horizontal="center" vertical="center"/>
    </xf>
    <xf numFmtId="0" fontId="5" fillId="37" borderId="18" xfId="0" applyFont="1" applyFill="1" applyBorder="1" applyAlignment="1">
      <alignment horizontal="center" vertical="center" wrapText="1"/>
    </xf>
    <xf numFmtId="49" fontId="42" fillId="0" borderId="3" xfId="0" applyNumberFormat="1" applyFont="1" applyBorder="1" applyAlignment="1">
      <alignment horizontal="center" vertical="center"/>
    </xf>
    <xf numFmtId="0" fontId="3" fillId="12" borderId="0" xfId="0" applyFont="1" applyFill="1" applyAlignment="1">
      <alignment horizontal="center" vertical="center" wrapText="1"/>
    </xf>
    <xf numFmtId="0" fontId="5" fillId="12" borderId="0" xfId="0" applyFont="1" applyFill="1" applyAlignment="1">
      <alignment horizontal="right" vertical="center" wrapText="1"/>
    </xf>
    <xf numFmtId="165" fontId="8" fillId="12" borderId="0" xfId="0" applyNumberFormat="1" applyFont="1" applyFill="1" applyAlignment="1" applyProtection="1">
      <alignment horizontal="right" vertical="center" wrapText="1"/>
      <protection locked="0"/>
    </xf>
    <xf numFmtId="165" fontId="53" fillId="12" borderId="0" xfId="0" applyNumberFormat="1" applyFont="1" applyFill="1" applyAlignment="1" applyProtection="1">
      <alignment horizontal="right" vertical="center" wrapText="1"/>
      <protection locked="0"/>
    </xf>
    <xf numFmtId="165" fontId="54" fillId="12" borderId="0" xfId="0" applyNumberFormat="1" applyFont="1" applyFill="1" applyAlignment="1" applyProtection="1">
      <alignment horizontal="right" vertical="center" wrapText="1"/>
      <protection locked="0"/>
    </xf>
    <xf numFmtId="165" fontId="53" fillId="12" borderId="0" xfId="0" applyNumberFormat="1" applyFont="1" applyFill="1" applyAlignment="1" applyProtection="1">
      <alignment horizontal="center" vertical="center" wrapText="1"/>
      <protection locked="0"/>
    </xf>
    <xf numFmtId="0" fontId="55" fillId="12" borderId="0" xfId="0" applyFont="1" applyFill="1" applyAlignment="1">
      <alignment horizontal="center" vertical="center" wrapText="1"/>
    </xf>
    <xf numFmtId="0" fontId="50" fillId="12" borderId="0" xfId="0" applyFont="1" applyFill="1" applyAlignment="1">
      <alignment horizontal="right" vertical="center" wrapText="1"/>
    </xf>
    <xf numFmtId="0" fontId="54" fillId="0" borderId="0" xfId="0" applyFont="1"/>
    <xf numFmtId="0" fontId="48" fillId="0" borderId="0" xfId="0" applyFont="1"/>
    <xf numFmtId="0" fontId="54" fillId="0" borderId="0" xfId="0" applyFont="1" applyProtection="1">
      <protection locked="0"/>
    </xf>
    <xf numFmtId="49" fontId="39" fillId="12" borderId="0" xfId="0" applyNumberFormat="1" applyFont="1" applyFill="1" applyAlignment="1" applyProtection="1">
      <alignment horizontal="center" vertical="center" wrapText="1"/>
      <protection locked="0"/>
    </xf>
    <xf numFmtId="0" fontId="0" fillId="0" borderId="0" xfId="0" applyAlignment="1">
      <alignment vertical="center" wrapText="1"/>
    </xf>
    <xf numFmtId="0" fontId="42" fillId="38" borderId="3" xfId="0" applyFont="1" applyFill="1" applyBorder="1" applyAlignment="1" applyProtection="1">
      <alignment horizontal="center" vertical="center" wrapText="1" readingOrder="1"/>
      <protection locked="0"/>
    </xf>
    <xf numFmtId="0" fontId="42" fillId="38" borderId="3" xfId="0" applyFont="1" applyFill="1" applyBorder="1" applyAlignment="1" applyProtection="1">
      <alignment horizontal="center" vertical="center" readingOrder="1"/>
      <protection locked="0"/>
    </xf>
    <xf numFmtId="0" fontId="59" fillId="39" borderId="3" xfId="0" applyFont="1" applyFill="1" applyBorder="1" applyAlignment="1">
      <alignment horizontal="left" vertical="center" wrapText="1"/>
    </xf>
    <xf numFmtId="0" fontId="60" fillId="0" borderId="3" xfId="0" applyFont="1" applyBorder="1" applyAlignment="1" applyProtection="1">
      <alignment horizontal="center" vertical="center" wrapText="1" readingOrder="1"/>
      <protection locked="0"/>
    </xf>
    <xf numFmtId="0" fontId="59" fillId="39" borderId="3" xfId="0" applyFont="1" applyFill="1" applyBorder="1" applyAlignment="1">
      <alignment horizontal="center" vertical="center" wrapText="1"/>
    </xf>
    <xf numFmtId="0" fontId="61" fillId="38" borderId="3" xfId="0" applyFont="1" applyFill="1" applyBorder="1" applyAlignment="1">
      <alignment horizontal="center" vertical="center" wrapText="1" readingOrder="1"/>
    </xf>
    <xf numFmtId="9" fontId="42" fillId="39" borderId="3" xfId="0" applyNumberFormat="1" applyFont="1" applyFill="1" applyBorder="1" applyAlignment="1">
      <alignment horizontal="center" vertical="center" wrapText="1"/>
    </xf>
    <xf numFmtId="0" fontId="61" fillId="38" borderId="3" xfId="0" applyFont="1" applyFill="1" applyBorder="1" applyAlignment="1" applyProtection="1">
      <alignment horizontal="center" vertical="center" wrapText="1" readingOrder="1"/>
      <protection locked="0"/>
    </xf>
    <xf numFmtId="1" fontId="61" fillId="38" borderId="3" xfId="0" applyNumberFormat="1" applyFont="1" applyFill="1" applyBorder="1" applyAlignment="1" applyProtection="1">
      <alignment horizontal="center" vertical="center" wrapText="1" readingOrder="1"/>
      <protection locked="0"/>
    </xf>
    <xf numFmtId="0" fontId="62" fillId="39" borderId="3" xfId="0" applyFont="1" applyFill="1" applyBorder="1" applyAlignment="1">
      <alignment horizontal="left" vertical="center" wrapText="1"/>
    </xf>
    <xf numFmtId="0" fontId="40" fillId="0" borderId="3" xfId="0" applyFont="1" applyBorder="1" applyAlignment="1">
      <alignment horizontal="left" vertical="center" wrapText="1"/>
    </xf>
    <xf numFmtId="4" fontId="61" fillId="38" borderId="3" xfId="0" applyNumberFormat="1" applyFont="1" applyFill="1" applyBorder="1" applyAlignment="1" applyProtection="1">
      <alignment horizontal="center" vertical="center" wrapText="1" readingOrder="1"/>
      <protection locked="0"/>
    </xf>
    <xf numFmtId="165" fontId="61" fillId="38" borderId="3" xfId="0" applyNumberFormat="1" applyFont="1" applyFill="1" applyBorder="1" applyAlignment="1" applyProtection="1">
      <alignment horizontal="center" vertical="center" wrapText="1" readingOrder="1"/>
      <protection locked="0"/>
    </xf>
    <xf numFmtId="0" fontId="40" fillId="0" borderId="3" xfId="0" applyFont="1" applyBorder="1" applyAlignment="1">
      <alignment horizontal="center" vertical="center" wrapText="1"/>
    </xf>
    <xf numFmtId="0" fontId="60" fillId="0" borderId="0" xfId="0" applyFont="1" applyAlignment="1" applyProtection="1">
      <alignment vertical="center"/>
      <protection locked="0"/>
    </xf>
    <xf numFmtId="0" fontId="65" fillId="2" borderId="30" xfId="0" applyFont="1" applyFill="1" applyBorder="1" applyAlignment="1">
      <alignment horizontal="left" vertical="center" wrapText="1"/>
    </xf>
    <xf numFmtId="0" fontId="40" fillId="0" borderId="3" xfId="0" applyFont="1" applyBorder="1" applyAlignment="1" applyProtection="1">
      <alignment horizontal="left" vertical="center" wrapText="1"/>
      <protection locked="0"/>
    </xf>
    <xf numFmtId="0" fontId="60" fillId="39" borderId="3" xfId="0" applyFont="1" applyFill="1" applyBorder="1" applyAlignment="1">
      <alignment vertical="center" wrapText="1"/>
    </xf>
    <xf numFmtId="0" fontId="40" fillId="0" borderId="3" xfId="0" applyFont="1" applyBorder="1" applyAlignment="1">
      <alignment vertical="center" wrapText="1"/>
    </xf>
    <xf numFmtId="0" fontId="60" fillId="39" borderId="3" xfId="0" applyFont="1" applyFill="1" applyBorder="1" applyAlignment="1">
      <alignment horizontal="left" vertical="center" wrapText="1"/>
    </xf>
    <xf numFmtId="0" fontId="62" fillId="0" borderId="3" xfId="0" applyFont="1" applyBorder="1" applyAlignment="1">
      <alignment vertical="center"/>
    </xf>
    <xf numFmtId="0" fontId="62" fillId="0" borderId="3" xfId="0" applyFont="1" applyBorder="1" applyAlignment="1">
      <alignment vertical="center" wrapText="1"/>
    </xf>
    <xf numFmtId="0" fontId="66" fillId="0" borderId="0" xfId="0" applyFont="1" applyAlignment="1">
      <alignment vertical="center"/>
    </xf>
    <xf numFmtId="10" fontId="42" fillId="39" borderId="3" xfId="0" applyNumberFormat="1" applyFont="1" applyFill="1" applyBorder="1" applyAlignment="1">
      <alignment horizontal="center" vertical="center" wrapText="1"/>
    </xf>
    <xf numFmtId="0" fontId="42" fillId="0" borderId="3" xfId="0" applyFont="1" applyBorder="1" applyAlignment="1">
      <alignment horizontal="center" vertical="center"/>
    </xf>
    <xf numFmtId="0" fontId="42" fillId="38" borderId="3" xfId="0" applyFont="1" applyFill="1" applyBorder="1" applyAlignment="1">
      <alignment horizontal="center" vertical="center"/>
    </xf>
    <xf numFmtId="0" fontId="67" fillId="0" borderId="32" xfId="0" applyFont="1" applyBorder="1" applyAlignment="1">
      <alignment horizontal="left" vertical="center" wrapText="1"/>
    </xf>
    <xf numFmtId="0" fontId="68" fillId="38" borderId="3" xfId="0" applyFont="1" applyFill="1" applyBorder="1" applyAlignment="1">
      <alignment horizontal="left" vertical="center" wrapText="1"/>
    </xf>
    <xf numFmtId="0" fontId="68" fillId="39" borderId="3" xfId="0" applyFont="1" applyFill="1" applyBorder="1" applyAlignment="1">
      <alignment horizontal="left" vertical="center" wrapText="1"/>
    </xf>
    <xf numFmtId="0" fontId="42" fillId="38" borderId="3" xfId="0" applyFont="1" applyFill="1" applyBorder="1" applyAlignment="1">
      <alignment horizontal="center" vertical="center" wrapText="1" readingOrder="1"/>
    </xf>
    <xf numFmtId="0" fontId="27" fillId="0" borderId="14" xfId="0" applyFont="1" applyBorder="1" applyAlignment="1">
      <alignment horizontal="center" vertical="center" wrapText="1"/>
    </xf>
    <xf numFmtId="0" fontId="0" fillId="0" borderId="0" xfId="0" applyAlignment="1">
      <alignment horizontal="center" wrapText="1"/>
    </xf>
    <xf numFmtId="0" fontId="69" fillId="39" borderId="3" xfId="0" applyFont="1" applyFill="1" applyBorder="1" applyAlignment="1">
      <alignment horizontal="left" vertical="center" wrapText="1"/>
    </xf>
    <xf numFmtId="0" fontId="70" fillId="0" borderId="3" xfId="0" applyFont="1" applyBorder="1" applyAlignment="1">
      <alignment horizontal="left" vertical="center" wrapText="1"/>
    </xf>
    <xf numFmtId="0" fontId="60" fillId="0" borderId="32" xfId="0" applyFont="1" applyBorder="1" applyAlignment="1" applyProtection="1">
      <alignment horizontal="center" vertical="center" wrapText="1" readingOrder="1"/>
      <protection locked="0"/>
    </xf>
    <xf numFmtId="2" fontId="56" fillId="38" borderId="3" xfId="0" applyNumberFormat="1" applyFont="1" applyFill="1" applyBorder="1" applyAlignment="1" applyProtection="1">
      <alignment horizontal="center" vertical="center" wrapText="1" readingOrder="1"/>
      <protection locked="0"/>
    </xf>
    <xf numFmtId="2" fontId="56" fillId="38" borderId="32" xfId="0" applyNumberFormat="1" applyFont="1" applyFill="1" applyBorder="1" applyAlignment="1">
      <alignment horizontal="center" vertical="center" wrapText="1"/>
    </xf>
    <xf numFmtId="0" fontId="56" fillId="38" borderId="32" xfId="0" applyFont="1" applyFill="1" applyBorder="1" applyAlignment="1">
      <alignment horizontal="center" vertical="center" wrapText="1"/>
    </xf>
    <xf numFmtId="0" fontId="73" fillId="38" borderId="5" xfId="0" applyFont="1" applyFill="1" applyBorder="1" applyAlignment="1" applyProtection="1">
      <alignment vertical="center"/>
      <protection locked="0"/>
    </xf>
    <xf numFmtId="0" fontId="74" fillId="38" borderId="5" xfId="0" applyFont="1" applyFill="1" applyBorder="1" applyAlignment="1" applyProtection="1">
      <alignment vertical="center"/>
      <protection locked="0"/>
    </xf>
    <xf numFmtId="0" fontId="72" fillId="0" borderId="4" xfId="0" applyFont="1" applyBorder="1" applyAlignment="1" applyProtection="1">
      <alignment horizontal="left" vertical="center"/>
      <protection locked="0"/>
    </xf>
    <xf numFmtId="0" fontId="72" fillId="0" borderId="0" xfId="0" applyFont="1" applyAlignment="1" applyProtection="1">
      <alignment horizontal="left" vertical="center"/>
      <protection locked="0"/>
    </xf>
    <xf numFmtId="0" fontId="74" fillId="0" borderId="4" xfId="0" applyFont="1" applyBorder="1" applyAlignment="1" applyProtection="1">
      <alignment horizontal="left" vertical="center"/>
      <protection locked="0"/>
    </xf>
    <xf numFmtId="0" fontId="77" fillId="0" borderId="3" xfId="0" applyFont="1" applyBorder="1" applyAlignment="1">
      <alignment vertical="center"/>
    </xf>
    <xf numFmtId="49" fontId="27" fillId="0" borderId="3" xfId="0" applyNumberFormat="1" applyFont="1" applyBorder="1" applyAlignment="1">
      <alignment horizontal="center" vertical="center" wrapText="1"/>
    </xf>
    <xf numFmtId="0" fontId="27" fillId="0" borderId="32" xfId="0" applyFont="1" applyBorder="1" applyAlignment="1" applyProtection="1">
      <alignment horizontal="center" vertical="center" readingOrder="1"/>
      <protection locked="0"/>
    </xf>
    <xf numFmtId="2" fontId="56" fillId="38" borderId="32" xfId="0" applyNumberFormat="1" applyFont="1" applyFill="1" applyBorder="1" applyAlignment="1">
      <alignment horizontal="center" vertical="center"/>
    </xf>
    <xf numFmtId="0" fontId="56" fillId="38" borderId="32" xfId="0" applyFont="1" applyFill="1" applyBorder="1" applyAlignment="1">
      <alignment horizontal="center" vertical="center"/>
    </xf>
    <xf numFmtId="0" fontId="31" fillId="0" borderId="32" xfId="0" applyFont="1" applyBorder="1" applyAlignment="1" applyProtection="1">
      <alignment horizontal="center" vertical="center" readingOrder="1"/>
      <protection locked="0"/>
    </xf>
    <xf numFmtId="1" fontId="31" fillId="0" borderId="32" xfId="0" applyNumberFormat="1" applyFont="1" applyBorder="1" applyAlignment="1" applyProtection="1">
      <alignment horizontal="center" vertical="center" readingOrder="1"/>
      <protection locked="0"/>
    </xf>
    <xf numFmtId="2" fontId="56" fillId="0" borderId="32" xfId="0" applyNumberFormat="1" applyFont="1" applyBorder="1" applyAlignment="1" applyProtection="1">
      <alignment horizontal="center" vertical="center" readingOrder="1"/>
      <protection locked="0"/>
    </xf>
    <xf numFmtId="0" fontId="25" fillId="0" borderId="32" xfId="0" applyFont="1" applyBorder="1" applyAlignment="1">
      <alignment horizontal="center" vertical="center"/>
    </xf>
    <xf numFmtId="166" fontId="29" fillId="37" borderId="28" xfId="0" applyNumberFormat="1" applyFont="1" applyFill="1" applyBorder="1" applyAlignment="1" applyProtection="1">
      <alignment horizontal="right" vertical="center"/>
      <protection locked="0"/>
    </xf>
    <xf numFmtId="0" fontId="42" fillId="38" borderId="32" xfId="0" applyFont="1" applyFill="1" applyBorder="1" applyAlignment="1">
      <alignment horizontal="center" vertical="center"/>
    </xf>
    <xf numFmtId="166" fontId="29" fillId="37" borderId="29" xfId="0" applyNumberFormat="1" applyFont="1" applyFill="1" applyBorder="1" applyAlignment="1" applyProtection="1">
      <alignment horizontal="right" vertical="center"/>
      <protection locked="0"/>
    </xf>
    <xf numFmtId="166" fontId="29" fillId="37" borderId="18" xfId="0" applyNumberFormat="1" applyFont="1" applyFill="1" applyBorder="1" applyAlignment="1" applyProtection="1">
      <alignment horizontal="right" vertical="center"/>
      <protection locked="0"/>
    </xf>
    <xf numFmtId="166" fontId="29" fillId="36" borderId="0" xfId="0" applyNumberFormat="1" applyFont="1" applyFill="1" applyAlignment="1" applyProtection="1">
      <alignment horizontal="right" vertical="center"/>
      <protection locked="0"/>
    </xf>
    <xf numFmtId="0" fontId="42" fillId="0" borderId="32" xfId="0" applyFont="1" applyBorder="1" applyAlignment="1">
      <alignment horizontal="center" vertical="center"/>
    </xf>
    <xf numFmtId="166" fontId="29" fillId="37" borderId="19" xfId="0" applyNumberFormat="1" applyFont="1" applyFill="1" applyBorder="1" applyAlignment="1" applyProtection="1">
      <alignment horizontal="right" vertical="center"/>
      <protection locked="0"/>
    </xf>
    <xf numFmtId="0" fontId="30" fillId="0" borderId="32" xfId="0" applyFont="1" applyBorder="1" applyAlignment="1">
      <alignment horizontal="center" vertical="center"/>
    </xf>
    <xf numFmtId="9" fontId="44" fillId="0" borderId="32" xfId="0" applyNumberFormat="1" applyFont="1" applyBorder="1" applyAlignment="1">
      <alignment horizontal="center" vertical="center"/>
    </xf>
    <xf numFmtId="4" fontId="31" fillId="0" borderId="32" xfId="0" applyNumberFormat="1" applyFont="1" applyBorder="1" applyAlignment="1" applyProtection="1">
      <alignment horizontal="center" vertical="center" readingOrder="1"/>
      <protection locked="0"/>
    </xf>
    <xf numFmtId="0" fontId="46" fillId="0" borderId="32" xfId="0" applyFont="1" applyBorder="1" applyAlignment="1">
      <alignment horizontal="center" vertical="center"/>
    </xf>
    <xf numFmtId="166" fontId="31" fillId="36" borderId="0" xfId="0" applyNumberFormat="1" applyFont="1" applyFill="1" applyAlignment="1" applyProtection="1">
      <alignment horizontal="center" vertical="center"/>
      <protection locked="0"/>
    </xf>
    <xf numFmtId="166" fontId="49" fillId="36" borderId="0" xfId="0" applyNumberFormat="1" applyFont="1" applyFill="1" applyAlignment="1" applyProtection="1">
      <alignment horizontal="center" vertical="center"/>
      <protection locked="0"/>
    </xf>
    <xf numFmtId="49" fontId="44" fillId="0" borderId="32" xfId="0" applyNumberFormat="1" applyFont="1" applyBorder="1" applyAlignment="1">
      <alignment horizontal="center" vertical="center"/>
    </xf>
    <xf numFmtId="165" fontId="31" fillId="0" borderId="32" xfId="0" applyNumberFormat="1" applyFont="1" applyBorder="1" applyAlignment="1" applyProtection="1">
      <alignment horizontal="center" vertical="center" readingOrder="1"/>
      <protection locked="0"/>
    </xf>
    <xf numFmtId="0" fontId="41" fillId="0" borderId="32" xfId="0" applyFont="1" applyBorder="1" applyAlignment="1">
      <alignment horizontal="center" vertical="center"/>
    </xf>
    <xf numFmtId="10" fontId="44" fillId="0" borderId="32" xfId="0" applyNumberFormat="1" applyFont="1" applyBorder="1" applyAlignment="1">
      <alignment horizontal="center" vertical="center"/>
    </xf>
    <xf numFmtId="1" fontId="42" fillId="38" borderId="32" xfId="0" applyNumberFormat="1" applyFont="1" applyFill="1" applyBorder="1" applyAlignment="1">
      <alignment horizontal="center" vertical="center"/>
    </xf>
    <xf numFmtId="9" fontId="42" fillId="38" borderId="32" xfId="0" applyNumberFormat="1" applyFont="1" applyFill="1" applyBorder="1" applyAlignment="1">
      <alignment horizontal="center" vertical="center"/>
    </xf>
    <xf numFmtId="0" fontId="27" fillId="38" borderId="32" xfId="0" applyFont="1" applyFill="1" applyBorder="1" applyAlignment="1">
      <alignment horizontal="center" vertical="center"/>
    </xf>
    <xf numFmtId="0" fontId="41" fillId="0" borderId="32" xfId="0" applyFont="1" applyBorder="1" applyAlignment="1" applyProtection="1">
      <alignment horizontal="center" vertical="center" readingOrder="1"/>
      <protection locked="0"/>
    </xf>
    <xf numFmtId="9" fontId="42" fillId="0" borderId="32" xfId="0" applyNumberFormat="1" applyFont="1" applyBorder="1" applyAlignment="1" applyProtection="1">
      <alignment horizontal="center" vertical="center" readingOrder="1"/>
      <protection locked="0"/>
    </xf>
    <xf numFmtId="0" fontId="42" fillId="0" borderId="32" xfId="0" applyFont="1" applyBorder="1" applyAlignment="1" applyProtection="1">
      <alignment horizontal="center" vertical="center" readingOrder="1"/>
      <protection locked="0"/>
    </xf>
    <xf numFmtId="9" fontId="42" fillId="0" borderId="32" xfId="0" applyNumberFormat="1" applyFont="1" applyBorder="1" applyAlignment="1">
      <alignment horizontal="center" vertical="center"/>
    </xf>
    <xf numFmtId="0" fontId="60" fillId="0" borderId="3" xfId="0" applyFont="1" applyBorder="1" applyAlignment="1" applyProtection="1">
      <alignment horizontal="center" vertical="center" readingOrder="1"/>
      <protection locked="0"/>
    </xf>
    <xf numFmtId="0" fontId="61" fillId="38" borderId="3" xfId="0" applyFont="1" applyFill="1" applyBorder="1" applyAlignment="1" applyProtection="1">
      <alignment horizontal="center" vertical="center" readingOrder="1"/>
      <protection locked="0"/>
    </xf>
    <xf numFmtId="1" fontId="61" fillId="38" borderId="3" xfId="0" applyNumberFormat="1" applyFont="1" applyFill="1" applyBorder="1" applyAlignment="1" applyProtection="1">
      <alignment horizontal="center" vertical="center" readingOrder="1"/>
      <protection locked="0"/>
    </xf>
    <xf numFmtId="165" fontId="8" fillId="37" borderId="29" xfId="0" applyNumberFormat="1" applyFont="1" applyFill="1" applyBorder="1" applyAlignment="1" applyProtection="1">
      <alignment horizontal="right" vertical="center"/>
      <protection locked="0"/>
    </xf>
    <xf numFmtId="165" fontId="8" fillId="12" borderId="0" xfId="0" applyNumberFormat="1" applyFont="1" applyFill="1" applyAlignment="1" applyProtection="1">
      <alignment horizontal="right" vertical="center"/>
      <protection locked="0"/>
    </xf>
    <xf numFmtId="0" fontId="61" fillId="38" borderId="3" xfId="0" applyFont="1" applyFill="1" applyBorder="1" applyAlignment="1">
      <alignment horizontal="center" vertical="center" readingOrder="1"/>
    </xf>
    <xf numFmtId="165" fontId="8" fillId="37" borderId="18" xfId="0" applyNumberFormat="1" applyFont="1" applyFill="1" applyBorder="1" applyAlignment="1" applyProtection="1">
      <alignment horizontal="right" vertical="center"/>
      <protection locked="0"/>
    </xf>
    <xf numFmtId="165" fontId="8" fillId="37" borderId="19" xfId="0" applyNumberFormat="1" applyFont="1" applyFill="1" applyBorder="1" applyAlignment="1" applyProtection="1">
      <alignment horizontal="right" vertical="center"/>
      <protection locked="0"/>
    </xf>
    <xf numFmtId="165" fontId="53" fillId="12" borderId="0" xfId="0" applyNumberFormat="1" applyFont="1" applyFill="1" applyAlignment="1" applyProtection="1">
      <alignment horizontal="center" vertical="center"/>
      <protection locked="0"/>
    </xf>
    <xf numFmtId="9" fontId="42" fillId="39" borderId="3" xfId="0" applyNumberFormat="1" applyFont="1" applyFill="1" applyBorder="1" applyAlignment="1">
      <alignment horizontal="center" vertical="center"/>
    </xf>
    <xf numFmtId="4" fontId="61" fillId="38" borderId="3" xfId="0" applyNumberFormat="1" applyFont="1" applyFill="1" applyBorder="1" applyAlignment="1" applyProtection="1">
      <alignment horizontal="center" vertical="center" readingOrder="1"/>
      <protection locked="0"/>
    </xf>
    <xf numFmtId="165" fontId="61" fillId="38" borderId="3" xfId="0" applyNumberFormat="1" applyFont="1" applyFill="1" applyBorder="1" applyAlignment="1" applyProtection="1">
      <alignment horizontal="center" vertical="center" readingOrder="1"/>
      <protection locked="0"/>
    </xf>
    <xf numFmtId="10" fontId="42" fillId="39" borderId="3" xfId="0" applyNumberFormat="1" applyFont="1" applyFill="1" applyBorder="1" applyAlignment="1">
      <alignment horizontal="center" vertical="center"/>
    </xf>
    <xf numFmtId="0" fontId="42" fillId="38" borderId="3" xfId="0" applyFont="1" applyFill="1" applyBorder="1" applyAlignment="1">
      <alignment horizontal="center" vertical="center" readingOrder="1"/>
    </xf>
    <xf numFmtId="164" fontId="8" fillId="37" borderId="29" xfId="0" applyNumberFormat="1" applyFont="1" applyFill="1" applyBorder="1" applyAlignment="1" applyProtection="1">
      <alignment horizontal="right" vertical="center"/>
      <protection locked="0"/>
    </xf>
    <xf numFmtId="164" fontId="8" fillId="12" borderId="0" xfId="0" applyNumberFormat="1" applyFont="1" applyFill="1" applyAlignment="1" applyProtection="1">
      <alignment horizontal="right" vertical="center"/>
      <protection locked="0"/>
    </xf>
    <xf numFmtId="164" fontId="8" fillId="37" borderId="18" xfId="0" applyNumberFormat="1" applyFont="1" applyFill="1" applyBorder="1" applyAlignment="1" applyProtection="1">
      <alignment horizontal="right" vertical="center"/>
      <protection locked="0"/>
    </xf>
    <xf numFmtId="164" fontId="8" fillId="37" borderId="19" xfId="0" applyNumberFormat="1" applyFont="1" applyFill="1" applyBorder="1" applyAlignment="1" applyProtection="1">
      <alignment horizontal="right" vertical="center"/>
      <protection locked="0"/>
    </xf>
    <xf numFmtId="164" fontId="53" fillId="12" borderId="0" xfId="0" applyNumberFormat="1" applyFont="1" applyFill="1" applyAlignment="1" applyProtection="1">
      <alignment horizontal="center" vertical="center"/>
      <protection locked="0"/>
    </xf>
    <xf numFmtId="0" fontId="58" fillId="2" borderId="0" xfId="0" applyFont="1" applyFill="1" applyProtection="1">
      <protection locked="0"/>
    </xf>
    <xf numFmtId="0" fontId="5" fillId="2"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right" vertical="center"/>
      <protection locked="0"/>
    </xf>
    <xf numFmtId="0" fontId="5" fillId="2" borderId="15" xfId="0" applyFont="1" applyFill="1" applyBorder="1" applyAlignment="1" applyProtection="1">
      <alignment horizontal="right" vertical="center"/>
      <protection locked="0"/>
    </xf>
    <xf numFmtId="0" fontId="5" fillId="2" borderId="0" xfId="0" applyFont="1" applyFill="1" applyAlignment="1" applyProtection="1">
      <alignment horizontal="left" vertical="center" wrapText="1"/>
      <protection locked="0"/>
    </xf>
    <xf numFmtId="0" fontId="26" fillId="39" borderId="32" xfId="0" applyFont="1" applyFill="1" applyBorder="1" applyAlignment="1">
      <alignment horizontal="center" vertical="center" wrapText="1"/>
    </xf>
    <xf numFmtId="0" fontId="59" fillId="39" borderId="3" xfId="0" applyFont="1" applyFill="1" applyBorder="1" applyAlignment="1">
      <alignment vertical="center" wrapText="1"/>
    </xf>
    <xf numFmtId="0" fontId="0" fillId="0" borderId="0" xfId="0" applyAlignment="1">
      <alignment horizontal="right"/>
    </xf>
    <xf numFmtId="0" fontId="28" fillId="39" borderId="32" xfId="0" applyFont="1" applyFill="1" applyBorder="1" applyAlignment="1">
      <alignment horizontal="left" vertical="center" wrapText="1"/>
    </xf>
    <xf numFmtId="0" fontId="27" fillId="0" borderId="32" xfId="0" applyFont="1" applyBorder="1" applyAlignment="1">
      <alignment horizontal="left" vertical="center" wrapText="1"/>
    </xf>
    <xf numFmtId="0" fontId="43" fillId="0" borderId="32" xfId="0" applyFont="1" applyBorder="1" applyAlignment="1">
      <alignment horizontal="left" vertical="center" wrapText="1"/>
    </xf>
    <xf numFmtId="0" fontId="27" fillId="38" borderId="32" xfId="0" applyFont="1" applyFill="1" applyBorder="1" applyAlignment="1">
      <alignment horizontal="center" vertical="center" wrapText="1"/>
    </xf>
    <xf numFmtId="0" fontId="56" fillId="38" borderId="3" xfId="0" applyFont="1" applyFill="1" applyBorder="1" applyAlignment="1">
      <alignment horizontal="center" vertical="center"/>
    </xf>
    <xf numFmtId="166" fontId="48" fillId="36" borderId="0" xfId="0" applyNumberFormat="1" applyFont="1" applyFill="1" applyAlignment="1" applyProtection="1">
      <alignment horizontal="right" vertical="center"/>
      <protection locked="0"/>
    </xf>
    <xf numFmtId="10" fontId="52" fillId="36" borderId="0" xfId="0" applyNumberFormat="1" applyFont="1" applyFill="1" applyAlignment="1" applyProtection="1">
      <alignment horizontal="center" vertical="center"/>
      <protection locked="0"/>
    </xf>
    <xf numFmtId="166" fontId="31" fillId="36" borderId="0" xfId="0" applyNumberFormat="1" applyFont="1" applyFill="1" applyAlignment="1" applyProtection="1">
      <alignment horizontal="right" vertical="center"/>
      <protection locked="0"/>
    </xf>
    <xf numFmtId="165" fontId="54" fillId="12" borderId="0" xfId="0" applyNumberFormat="1" applyFont="1" applyFill="1" applyAlignment="1" applyProtection="1">
      <alignment horizontal="right" vertical="center"/>
      <protection locked="0"/>
    </xf>
    <xf numFmtId="165" fontId="53" fillId="12" borderId="0" xfId="0" applyNumberFormat="1" applyFont="1" applyFill="1" applyAlignment="1" applyProtection="1">
      <alignment horizontal="right" vertical="center"/>
      <protection locked="0"/>
    </xf>
    <xf numFmtId="165" fontId="39" fillId="12" borderId="0" xfId="0" applyNumberFormat="1" applyFont="1" applyFill="1" applyAlignment="1" applyProtection="1">
      <alignment horizontal="right" vertical="center"/>
      <protection locked="0"/>
    </xf>
    <xf numFmtId="164" fontId="54" fillId="12" borderId="0" xfId="0" applyNumberFormat="1" applyFont="1" applyFill="1" applyAlignment="1" applyProtection="1">
      <alignment horizontal="right" vertical="center"/>
      <protection locked="0"/>
    </xf>
    <xf numFmtId="0" fontId="59" fillId="42" borderId="3" xfId="0" applyFont="1" applyFill="1" applyBorder="1" applyAlignment="1">
      <alignment horizontal="left" vertical="center" wrapText="1"/>
    </xf>
    <xf numFmtId="0" fontId="60" fillId="42" borderId="3" xfId="0" applyFont="1" applyFill="1" applyBorder="1" applyAlignment="1" applyProtection="1">
      <alignment horizontal="center" vertical="center" readingOrder="1"/>
      <protection locked="0"/>
    </xf>
    <xf numFmtId="0" fontId="31" fillId="42" borderId="42" xfId="0" applyFont="1" applyFill="1" applyBorder="1" applyAlignment="1" applyProtection="1">
      <alignment horizontal="center" vertical="center" wrapText="1" readingOrder="1"/>
      <protection locked="0"/>
    </xf>
    <xf numFmtId="2" fontId="42" fillId="42" borderId="3" xfId="0" applyNumberFormat="1" applyFont="1" applyFill="1" applyBorder="1" applyAlignment="1" applyProtection="1">
      <alignment horizontal="center" vertical="center" readingOrder="1"/>
      <protection locked="0"/>
    </xf>
    <xf numFmtId="0" fontId="61" fillId="42" borderId="3" xfId="0" applyFont="1" applyFill="1" applyBorder="1" applyAlignment="1" applyProtection="1">
      <alignment horizontal="center" vertical="center" readingOrder="1"/>
      <protection locked="0"/>
    </xf>
    <xf numFmtId="1" fontId="61" fillId="42" borderId="3" xfId="0" applyNumberFormat="1" applyFont="1" applyFill="1" applyBorder="1" applyAlignment="1" applyProtection="1">
      <alignment horizontal="center" vertical="center" readingOrder="1"/>
      <protection locked="0"/>
    </xf>
    <xf numFmtId="0" fontId="25" fillId="42" borderId="3" xfId="0" applyFont="1" applyFill="1" applyBorder="1" applyAlignment="1">
      <alignment horizontal="center" vertical="center" wrapText="1"/>
    </xf>
    <xf numFmtId="0" fontId="23" fillId="43" borderId="3" xfId="0" applyFont="1" applyFill="1" applyBorder="1" applyAlignment="1">
      <alignment horizontal="left" vertical="center" wrapText="1"/>
    </xf>
    <xf numFmtId="0" fontId="6" fillId="43" borderId="3" xfId="0" applyFont="1" applyFill="1" applyBorder="1" applyAlignment="1" applyProtection="1">
      <alignment horizontal="center" vertical="center" readingOrder="1"/>
      <protection locked="0"/>
    </xf>
    <xf numFmtId="0" fontId="27" fillId="43" borderId="32" xfId="0" applyFont="1" applyFill="1" applyBorder="1" applyAlignment="1" applyProtection="1">
      <alignment horizontal="center" vertical="center" wrapText="1" readingOrder="1"/>
      <protection locked="0"/>
    </xf>
    <xf numFmtId="0" fontId="41" fillId="43" borderId="3" xfId="0" applyFont="1" applyFill="1" applyBorder="1" applyAlignment="1" applyProtection="1">
      <alignment horizontal="center" vertical="center" readingOrder="1"/>
      <protection locked="0"/>
    </xf>
    <xf numFmtId="0" fontId="31" fillId="43" borderId="3" xfId="0" applyFont="1" applyFill="1" applyBorder="1" applyAlignment="1">
      <alignment horizontal="center" vertical="center" readingOrder="1"/>
    </xf>
    <xf numFmtId="0" fontId="25" fillId="43" borderId="3" xfId="0" applyFont="1" applyFill="1" applyBorder="1" applyAlignment="1">
      <alignment horizontal="center" vertical="center" wrapText="1"/>
    </xf>
    <xf numFmtId="0" fontId="23" fillId="26" borderId="3" xfId="0" applyFont="1" applyFill="1" applyBorder="1" applyAlignment="1">
      <alignment horizontal="left" vertical="center" wrapText="1"/>
    </xf>
    <xf numFmtId="0" fontId="23" fillId="26" borderId="3" xfId="0" applyFont="1" applyFill="1" applyBorder="1" applyAlignment="1">
      <alignment horizontal="center" vertical="center" wrapText="1"/>
    </xf>
    <xf numFmtId="0" fontId="6" fillId="26" borderId="3" xfId="0" applyFont="1" applyFill="1" applyBorder="1" applyAlignment="1" applyProtection="1">
      <alignment horizontal="center" vertical="center" readingOrder="1"/>
      <protection locked="0"/>
    </xf>
    <xf numFmtId="0" fontId="27" fillId="26" borderId="32" xfId="0" applyFont="1" applyFill="1" applyBorder="1" applyAlignment="1" applyProtection="1">
      <alignment horizontal="center" vertical="center" wrapText="1" readingOrder="1"/>
      <protection locked="0"/>
    </xf>
    <xf numFmtId="0" fontId="57" fillId="26" borderId="3" xfId="0" applyFont="1" applyFill="1" applyBorder="1" applyAlignment="1" applyProtection="1">
      <alignment horizontal="center" vertical="center" readingOrder="1"/>
      <protection locked="0"/>
    </xf>
    <xf numFmtId="0" fontId="58" fillId="26" borderId="3" xfId="0" applyFont="1" applyFill="1" applyBorder="1" applyAlignment="1" applyProtection="1">
      <alignment horizontal="center" vertical="center" readingOrder="1"/>
      <protection locked="0"/>
    </xf>
    <xf numFmtId="0" fontId="25" fillId="26" borderId="3" xfId="0" applyFont="1" applyFill="1" applyBorder="1" applyAlignment="1">
      <alignment horizontal="center" vertical="center" wrapText="1"/>
    </xf>
    <xf numFmtId="0" fontId="26" fillId="44" borderId="32" xfId="0" applyFont="1" applyFill="1" applyBorder="1" applyAlignment="1">
      <alignment horizontal="left" vertical="center" wrapText="1"/>
    </xf>
    <xf numFmtId="0" fontId="26" fillId="44" borderId="32" xfId="0" applyFont="1" applyFill="1" applyBorder="1" applyAlignment="1">
      <alignment horizontal="center" vertical="center" wrapText="1"/>
    </xf>
    <xf numFmtId="0" fontId="27" fillId="44" borderId="32" xfId="0" applyFont="1" applyFill="1" applyBorder="1" applyAlignment="1" applyProtection="1">
      <alignment horizontal="center" vertical="center" readingOrder="1"/>
      <protection locked="0"/>
    </xf>
    <xf numFmtId="0" fontId="38" fillId="44" borderId="32" xfId="0" applyFont="1" applyFill="1" applyBorder="1" applyAlignment="1" applyProtection="1">
      <alignment horizontal="center" vertical="center" wrapText="1" readingOrder="1"/>
      <protection locked="0"/>
    </xf>
    <xf numFmtId="0" fontId="42" fillId="44" borderId="32" xfId="0" applyFont="1" applyFill="1" applyBorder="1" applyAlignment="1">
      <alignment horizontal="center" vertical="center"/>
    </xf>
    <xf numFmtId="0" fontId="31" fillId="44" borderId="32" xfId="0" applyFont="1" applyFill="1" applyBorder="1" applyAlignment="1" applyProtection="1">
      <alignment horizontal="center" vertical="center" readingOrder="1"/>
      <protection locked="0"/>
    </xf>
    <xf numFmtId="1" fontId="31" fillId="44" borderId="32" xfId="0" applyNumberFormat="1" applyFont="1" applyFill="1" applyBorder="1" applyAlignment="1" applyProtection="1">
      <alignment horizontal="center" vertical="center" readingOrder="1"/>
      <protection locked="0"/>
    </xf>
    <xf numFmtId="2" fontId="46" fillId="44" borderId="32" xfId="0" applyNumberFormat="1" applyFont="1" applyFill="1" applyBorder="1" applyAlignment="1" applyProtection="1">
      <alignment horizontal="center" vertical="center" readingOrder="1"/>
      <protection locked="0"/>
    </xf>
    <xf numFmtId="0" fontId="25" fillId="44" borderId="32" xfId="0" applyFont="1" applyFill="1" applyBorder="1" applyAlignment="1">
      <alignment horizontal="center" vertical="center" wrapText="1"/>
    </xf>
    <xf numFmtId="0" fontId="26" fillId="38" borderId="32" xfId="0" applyFont="1" applyFill="1" applyBorder="1" applyAlignment="1">
      <alignment horizontal="left" vertical="center" wrapText="1"/>
    </xf>
    <xf numFmtId="0" fontId="27" fillId="38" borderId="32" xfId="0" applyFont="1" applyFill="1" applyBorder="1" applyAlignment="1">
      <alignment horizontal="left" vertical="center" wrapText="1"/>
    </xf>
    <xf numFmtId="0" fontId="31" fillId="38" borderId="32" xfId="0" applyFont="1" applyFill="1" applyBorder="1" applyAlignment="1">
      <alignment horizontal="center" vertical="center"/>
    </xf>
    <xf numFmtId="0" fontId="43" fillId="38" borderId="32" xfId="0" applyFont="1" applyFill="1" applyBorder="1" applyAlignment="1">
      <alignment horizontal="left" vertical="center" wrapText="1"/>
    </xf>
    <xf numFmtId="0" fontId="31" fillId="38" borderId="32" xfId="0" applyFont="1" applyFill="1" applyBorder="1" applyAlignment="1">
      <alignment horizontal="center" vertical="center" wrapText="1"/>
    </xf>
    <xf numFmtId="0" fontId="26" fillId="38" borderId="32" xfId="0" applyFont="1" applyFill="1" applyBorder="1" applyAlignment="1">
      <alignment horizontal="center" vertical="center" wrapText="1"/>
    </xf>
    <xf numFmtId="0" fontId="27" fillId="38" borderId="32" xfId="0" applyFont="1" applyFill="1" applyBorder="1" applyAlignment="1" applyProtection="1">
      <alignment horizontal="center" vertical="center" readingOrder="1"/>
      <protection locked="0"/>
    </xf>
    <xf numFmtId="0" fontId="38" fillId="38" borderId="32" xfId="0" applyFont="1" applyFill="1" applyBorder="1" applyAlignment="1" applyProtection="1">
      <alignment horizontal="center" vertical="center" wrapText="1" readingOrder="1"/>
      <protection locked="0"/>
    </xf>
    <xf numFmtId="0" fontId="31" fillId="38" borderId="32" xfId="0" applyFont="1" applyFill="1" applyBorder="1" applyAlignment="1" applyProtection="1">
      <alignment horizontal="center" vertical="center" readingOrder="1"/>
      <protection locked="0"/>
    </xf>
    <xf numFmtId="1" fontId="31" fillId="38" borderId="32" xfId="0" applyNumberFormat="1" applyFont="1" applyFill="1" applyBorder="1" applyAlignment="1" applyProtection="1">
      <alignment horizontal="center" vertical="center" readingOrder="1"/>
      <protection locked="0"/>
    </xf>
    <xf numFmtId="2" fontId="46" fillId="38" borderId="32" xfId="0" applyNumberFormat="1" applyFont="1" applyFill="1" applyBorder="1" applyAlignment="1" applyProtection="1">
      <alignment horizontal="center" vertical="center" readingOrder="1"/>
      <protection locked="0"/>
    </xf>
    <xf numFmtId="0" fontId="25" fillId="38" borderId="32" xfId="0" applyFont="1" applyFill="1" applyBorder="1" applyAlignment="1">
      <alignment horizontal="center" vertical="center" wrapText="1"/>
    </xf>
    <xf numFmtId="10" fontId="42" fillId="38" borderId="32" xfId="0" applyNumberFormat="1" applyFont="1" applyFill="1" applyBorder="1" applyAlignment="1">
      <alignment horizontal="center" vertical="center"/>
    </xf>
    <xf numFmtId="0" fontId="41" fillId="38" borderId="32" xfId="0" applyFont="1" applyFill="1" applyBorder="1" applyAlignment="1">
      <alignment horizontal="center" vertical="center"/>
    </xf>
    <xf numFmtId="0" fontId="27" fillId="0" borderId="32" xfId="0" applyFont="1" applyBorder="1" applyAlignment="1">
      <alignment vertical="center" wrapText="1"/>
    </xf>
    <xf numFmtId="0" fontId="59" fillId="42" borderId="3" xfId="0" applyFont="1" applyFill="1" applyBorder="1" applyAlignment="1">
      <alignment horizontal="center" vertical="center" wrapText="1"/>
    </xf>
    <xf numFmtId="0" fontId="61" fillId="42" borderId="3" xfId="0" applyFont="1" applyFill="1" applyBorder="1" applyAlignment="1" applyProtection="1">
      <alignment horizontal="center" vertical="center" wrapText="1" readingOrder="1"/>
      <protection locked="0"/>
    </xf>
    <xf numFmtId="0" fontId="42" fillId="42" borderId="3" xfId="0" applyFont="1" applyFill="1" applyBorder="1" applyAlignment="1" applyProtection="1">
      <alignment horizontal="center" vertical="center" readingOrder="1"/>
      <protection locked="0"/>
    </xf>
    <xf numFmtId="0" fontId="61" fillId="42" borderId="3" xfId="0" applyFont="1" applyFill="1" applyBorder="1" applyAlignment="1">
      <alignment horizontal="center" vertical="center" readingOrder="1"/>
    </xf>
    <xf numFmtId="9" fontId="42" fillId="42" borderId="3" xfId="0" applyNumberFormat="1" applyFont="1" applyFill="1" applyBorder="1" applyAlignment="1">
      <alignment horizontal="center" vertical="center"/>
    </xf>
    <xf numFmtId="0" fontId="59" fillId="38" borderId="3" xfId="0" applyFont="1" applyFill="1" applyBorder="1" applyAlignment="1">
      <alignment horizontal="left" vertical="center" wrapText="1"/>
    </xf>
    <xf numFmtId="0" fontId="69" fillId="38" borderId="3" xfId="0" applyFont="1" applyFill="1" applyBorder="1" applyAlignment="1">
      <alignment horizontal="left" vertical="center" wrapText="1"/>
    </xf>
    <xf numFmtId="0" fontId="59" fillId="38" borderId="3" xfId="0" applyFont="1" applyFill="1" applyBorder="1" applyAlignment="1">
      <alignment horizontal="center" vertical="center" wrapText="1"/>
    </xf>
    <xf numFmtId="0" fontId="60" fillId="38" borderId="3" xfId="0" applyFont="1" applyFill="1" applyBorder="1" applyAlignment="1" applyProtection="1">
      <alignment horizontal="center" vertical="center" readingOrder="1"/>
      <protection locked="0"/>
    </xf>
    <xf numFmtId="10" fontId="42" fillId="38" borderId="3" xfId="0" applyNumberFormat="1" applyFont="1" applyFill="1" applyBorder="1" applyAlignment="1">
      <alignment horizontal="center" vertical="center"/>
    </xf>
    <xf numFmtId="0" fontId="60" fillId="42" borderId="3" xfId="0" applyFont="1" applyFill="1" applyBorder="1" applyAlignment="1">
      <alignment horizontal="left" vertical="center" wrapText="1"/>
    </xf>
    <xf numFmtId="0" fontId="69" fillId="42" borderId="3" xfId="0" applyFont="1" applyFill="1" applyBorder="1" applyAlignment="1">
      <alignment horizontal="left" vertical="center" wrapText="1"/>
    </xf>
    <xf numFmtId="0" fontId="68" fillId="42" borderId="3" xfId="0" applyFont="1" applyFill="1" applyBorder="1" applyAlignment="1">
      <alignment horizontal="left" vertical="center" wrapText="1"/>
    </xf>
    <xf numFmtId="10" fontId="42" fillId="42" borderId="3" xfId="0" applyNumberFormat="1" applyFont="1" applyFill="1" applyBorder="1" applyAlignment="1">
      <alignment horizontal="center" vertical="center"/>
    </xf>
    <xf numFmtId="9" fontId="42" fillId="38" borderId="3" xfId="0" applyNumberFormat="1" applyFont="1" applyFill="1" applyBorder="1" applyAlignment="1">
      <alignment horizontal="center" vertical="center"/>
    </xf>
    <xf numFmtId="49" fontId="79" fillId="12" borderId="0" xfId="0" applyNumberFormat="1" applyFont="1" applyFill="1" applyAlignment="1" applyProtection="1">
      <alignment horizontal="center" vertical="center"/>
      <protection locked="0"/>
    </xf>
    <xf numFmtId="10" fontId="79" fillId="12" borderId="0" xfId="0" applyNumberFormat="1" applyFont="1" applyFill="1" applyAlignment="1" applyProtection="1">
      <alignment horizontal="center" vertical="center"/>
      <protection locked="0"/>
    </xf>
    <xf numFmtId="166" fontId="0" fillId="0" borderId="0" xfId="0" applyNumberFormat="1" applyAlignment="1">
      <alignment horizontal="center" vertical="center"/>
    </xf>
    <xf numFmtId="164" fontId="53" fillId="12" borderId="0" xfId="0" applyNumberFormat="1" applyFont="1" applyFill="1" applyAlignment="1" applyProtection="1">
      <alignment horizontal="right" vertical="center"/>
      <protection locked="0"/>
    </xf>
    <xf numFmtId="9" fontId="52" fillId="36" borderId="0" xfId="0" applyNumberFormat="1" applyFont="1" applyFill="1" applyAlignment="1" applyProtection="1">
      <alignment horizontal="center" vertical="center" wrapText="1"/>
      <protection locked="0"/>
    </xf>
    <xf numFmtId="0" fontId="80" fillId="2" borderId="1" xfId="0"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9" fontId="79" fillId="41" borderId="0" xfId="0" applyNumberFormat="1" applyFont="1" applyFill="1" applyAlignment="1" applyProtection="1">
      <alignment horizontal="center" vertical="center" wrapText="1"/>
      <protection locked="0"/>
    </xf>
    <xf numFmtId="10" fontId="79" fillId="36" borderId="0" xfId="0" applyNumberFormat="1" applyFont="1" applyFill="1" applyAlignment="1" applyProtection="1">
      <alignment horizontal="center" vertical="center"/>
      <protection locked="0"/>
    </xf>
    <xf numFmtId="0" fontId="27" fillId="0" borderId="0" xfId="0" applyFont="1" applyAlignment="1">
      <alignment wrapText="1"/>
    </xf>
    <xf numFmtId="0" fontId="60" fillId="0" borderId="3" xfId="0" applyFont="1" applyBorder="1" applyAlignment="1">
      <alignment horizontal="left" vertical="center" wrapText="1"/>
    </xf>
    <xf numFmtId="0" fontId="69" fillId="0" borderId="3" xfId="0" applyFont="1" applyBorder="1" applyAlignment="1">
      <alignment horizontal="left" vertical="center" wrapText="1"/>
    </xf>
    <xf numFmtId="0" fontId="68" fillId="0" borderId="32" xfId="0" applyFont="1" applyBorder="1" applyAlignment="1">
      <alignment horizontal="left" vertical="center" wrapText="1"/>
    </xf>
    <xf numFmtId="0" fontId="68" fillId="38" borderId="32" xfId="0" applyFont="1" applyFill="1" applyBorder="1" applyAlignment="1">
      <alignment horizontal="left" vertical="center" wrapText="1"/>
    </xf>
    <xf numFmtId="0" fontId="60" fillId="0" borderId="3" xfId="0" applyFont="1" applyBorder="1" applyAlignment="1">
      <alignment horizontal="center" vertical="center" wrapText="1"/>
    </xf>
    <xf numFmtId="0" fontId="2" fillId="0" borderId="0" xfId="0" applyFont="1" applyAlignment="1">
      <alignment wrapText="1"/>
    </xf>
    <xf numFmtId="165" fontId="54" fillId="36" borderId="0" xfId="0" applyNumberFormat="1" applyFont="1" applyFill="1" applyAlignment="1" applyProtection="1">
      <alignment horizontal="right" vertical="center"/>
      <protection locked="0"/>
    </xf>
    <xf numFmtId="49" fontId="79" fillId="36" borderId="0" xfId="0" applyNumberFormat="1" applyFont="1" applyFill="1" applyAlignment="1" applyProtection="1">
      <alignment horizontal="center" vertical="center"/>
      <protection locked="0"/>
    </xf>
    <xf numFmtId="165" fontId="39" fillId="36" borderId="0" xfId="0" applyNumberFormat="1" applyFont="1" applyFill="1" applyAlignment="1" applyProtection="1">
      <alignment horizontal="right" vertical="center"/>
      <protection locked="0"/>
    </xf>
    <xf numFmtId="164" fontId="54" fillId="36" borderId="0" xfId="0" applyNumberFormat="1" applyFont="1" applyFill="1" applyAlignment="1" applyProtection="1">
      <alignment horizontal="right" vertical="center"/>
      <protection locked="0"/>
    </xf>
    <xf numFmtId="0" fontId="46" fillId="42" borderId="3" xfId="0" applyFont="1" applyFill="1" applyBorder="1" applyAlignment="1">
      <alignment horizontal="center" vertical="center"/>
    </xf>
    <xf numFmtId="49" fontId="56" fillId="43" borderId="3" xfId="0" applyNumberFormat="1" applyFont="1" applyFill="1" applyBorder="1" applyAlignment="1">
      <alignment horizontal="center" vertical="center"/>
    </xf>
    <xf numFmtId="49" fontId="46" fillId="43" borderId="3" xfId="0" applyNumberFormat="1" applyFont="1" applyFill="1" applyBorder="1" applyAlignment="1">
      <alignment horizontal="center" vertical="center"/>
    </xf>
    <xf numFmtId="2" fontId="46" fillId="26" borderId="3" xfId="0" applyNumberFormat="1" applyFont="1" applyFill="1" applyBorder="1" applyAlignment="1">
      <alignment horizontal="center" vertical="center"/>
    </xf>
    <xf numFmtId="0" fontId="85" fillId="0" borderId="0" xfId="0" applyFont="1" applyAlignment="1">
      <alignment horizontal="right" vertical="center"/>
    </xf>
    <xf numFmtId="0" fontId="86" fillId="0" borderId="3" xfId="0" applyFont="1" applyBorder="1" applyAlignment="1">
      <alignment horizontal="left" vertical="center"/>
    </xf>
    <xf numFmtId="0" fontId="86" fillId="0" borderId="3" xfId="0" applyFont="1" applyBorder="1" applyAlignment="1">
      <alignment vertical="center"/>
    </xf>
    <xf numFmtId="0" fontId="0" fillId="0" borderId="0" xfId="0" applyAlignment="1">
      <alignment horizontal="center" vertical="center"/>
    </xf>
    <xf numFmtId="0" fontId="16" fillId="0" borderId="0" xfId="0" applyFont="1" applyAlignment="1">
      <alignment vertical="center"/>
    </xf>
    <xf numFmtId="0" fontId="87" fillId="0" borderId="32" xfId="0" applyFont="1" applyBorder="1" applyAlignment="1">
      <alignment horizontal="center" vertical="center"/>
    </xf>
    <xf numFmtId="0" fontId="0" fillId="0" borderId="32" xfId="0" applyBorder="1" applyAlignment="1" applyProtection="1">
      <alignment horizontal="center" vertical="center" readingOrder="1"/>
      <protection locked="0"/>
    </xf>
    <xf numFmtId="0" fontId="63" fillId="38" borderId="3" xfId="0" applyFont="1" applyFill="1" applyBorder="1" applyAlignment="1">
      <alignment horizontal="center" vertical="center" readingOrder="1"/>
    </xf>
    <xf numFmtId="1" fontId="63" fillId="38" borderId="3" xfId="0" applyNumberFormat="1" applyFont="1" applyFill="1" applyBorder="1" applyAlignment="1" applyProtection="1">
      <alignment horizontal="center" vertical="center" readingOrder="1"/>
      <protection locked="0"/>
    </xf>
    <xf numFmtId="0" fontId="59" fillId="0" borderId="3" xfId="0" applyFont="1" applyBorder="1" applyAlignment="1">
      <alignment vertical="center" wrapText="1"/>
    </xf>
    <xf numFmtId="49" fontId="56" fillId="38" borderId="3" xfId="0" applyNumberFormat="1" applyFont="1" applyFill="1" applyBorder="1" applyAlignment="1">
      <alignment horizontal="center" vertical="center"/>
    </xf>
    <xf numFmtId="0" fontId="60" fillId="38" borderId="3" xfId="0" applyFont="1" applyFill="1" applyBorder="1" applyAlignment="1">
      <alignment horizontal="center" vertical="center" wrapText="1"/>
    </xf>
    <xf numFmtId="0" fontId="59" fillId="43" borderId="3" xfId="0" applyFont="1" applyFill="1" applyBorder="1" applyAlignment="1">
      <alignment horizontal="left" vertical="center" wrapText="1"/>
    </xf>
    <xf numFmtId="0" fontId="60" fillId="43" borderId="3" xfId="0" applyFont="1" applyFill="1" applyBorder="1" applyAlignment="1" applyProtection="1">
      <alignment horizontal="center" vertical="center" readingOrder="1"/>
      <protection locked="0"/>
    </xf>
    <xf numFmtId="0" fontId="60" fillId="43" borderId="32" xfId="0" applyFont="1" applyFill="1" applyBorder="1" applyAlignment="1" applyProtection="1">
      <alignment horizontal="center" vertical="center" wrapText="1" readingOrder="1"/>
      <protection locked="0"/>
    </xf>
    <xf numFmtId="0" fontId="42" fillId="43" borderId="3" xfId="0" applyFont="1" applyFill="1" applyBorder="1" applyAlignment="1" applyProtection="1">
      <alignment horizontal="center" vertical="center" readingOrder="1"/>
      <protection locked="0"/>
    </xf>
    <xf numFmtId="0" fontId="61" fillId="43" borderId="3" xfId="0" applyFont="1" applyFill="1" applyBorder="1" applyAlignment="1">
      <alignment horizontal="center" vertical="center" readingOrder="1"/>
    </xf>
    <xf numFmtId="0" fontId="60" fillId="43" borderId="3" xfId="0" applyFont="1" applyFill="1" applyBorder="1" applyAlignment="1">
      <alignment horizontal="center" vertical="center" wrapText="1"/>
    </xf>
    <xf numFmtId="9" fontId="42" fillId="38" borderId="31" xfId="0" applyNumberFormat="1" applyFont="1" applyFill="1" applyBorder="1" applyAlignment="1">
      <alignment horizontal="center" vertical="center"/>
    </xf>
    <xf numFmtId="0" fontId="68" fillId="0" borderId="32" xfId="0" applyFont="1" applyBorder="1" applyAlignment="1">
      <alignment horizontal="center" vertical="center" wrapText="1"/>
    </xf>
    <xf numFmtId="0" fontId="59" fillId="38" borderId="3" xfId="0" applyFont="1" applyFill="1" applyBorder="1" applyAlignment="1">
      <alignment horizontal="center" vertical="center"/>
    </xf>
    <xf numFmtId="0" fontId="59" fillId="0" borderId="3" xfId="0" applyFont="1" applyBorder="1" applyAlignment="1">
      <alignment horizontal="center" vertical="center" wrapText="1"/>
    </xf>
    <xf numFmtId="10" fontId="42" fillId="38" borderId="31" xfId="0" applyNumberFormat="1" applyFont="1" applyFill="1" applyBorder="1" applyAlignment="1">
      <alignment horizontal="center" vertical="center"/>
    </xf>
    <xf numFmtId="0" fontId="60" fillId="0" borderId="3" xfId="0" applyFont="1" applyBorder="1" applyAlignment="1">
      <alignment vertical="center" wrapText="1"/>
    </xf>
    <xf numFmtId="10" fontId="42" fillId="38" borderId="3" xfId="0" applyNumberFormat="1" applyFont="1" applyFill="1" applyBorder="1" applyAlignment="1">
      <alignment horizontal="center" vertical="center" readingOrder="1"/>
    </xf>
    <xf numFmtId="49" fontId="42" fillId="39" borderId="3" xfId="0" applyNumberFormat="1" applyFont="1" applyFill="1" applyBorder="1" applyAlignment="1">
      <alignment horizontal="center" vertical="center"/>
    </xf>
    <xf numFmtId="0" fontId="59" fillId="26" borderId="3" xfId="0" applyFont="1" applyFill="1" applyBorder="1" applyAlignment="1">
      <alignment horizontal="left" vertical="center" wrapText="1"/>
    </xf>
    <xf numFmtId="0" fontId="59" fillId="26" borderId="3" xfId="0" applyFont="1" applyFill="1" applyBorder="1" applyAlignment="1">
      <alignment horizontal="center" vertical="center" wrapText="1"/>
    </xf>
    <xf numFmtId="0" fontId="60" fillId="26" borderId="3" xfId="0" applyFont="1" applyFill="1" applyBorder="1" applyAlignment="1" applyProtection="1">
      <alignment horizontal="center" vertical="center" readingOrder="1"/>
      <protection locked="0"/>
    </xf>
    <xf numFmtId="0" fontId="60" fillId="26" borderId="32" xfId="0" applyFont="1" applyFill="1" applyBorder="1" applyAlignment="1" applyProtection="1">
      <alignment horizontal="center" vertical="center" wrapText="1" readingOrder="1"/>
      <protection locked="0"/>
    </xf>
    <xf numFmtId="0" fontId="46" fillId="26" borderId="3" xfId="0" applyFont="1" applyFill="1" applyBorder="1" applyAlignment="1" applyProtection="1">
      <alignment horizontal="center" vertical="center" readingOrder="1"/>
      <protection locked="0"/>
    </xf>
    <xf numFmtId="0" fontId="75" fillId="26" borderId="3" xfId="0" applyFont="1" applyFill="1" applyBorder="1" applyAlignment="1" applyProtection="1">
      <alignment horizontal="center" vertical="center" readingOrder="1"/>
      <protection locked="0"/>
    </xf>
    <xf numFmtId="0" fontId="60" fillId="26" borderId="3" xfId="0" applyFont="1" applyFill="1" applyBorder="1" applyAlignment="1">
      <alignment horizontal="center" vertical="center" wrapText="1"/>
    </xf>
    <xf numFmtId="0" fontId="68" fillId="38" borderId="32" xfId="0" applyFont="1" applyFill="1" applyBorder="1" applyAlignment="1">
      <alignment horizontal="center" vertical="center" wrapText="1"/>
    </xf>
    <xf numFmtId="9" fontId="46" fillId="38" borderId="3" xfId="0" applyNumberFormat="1" applyFont="1" applyFill="1" applyBorder="1" applyAlignment="1">
      <alignment horizontal="center" vertical="center"/>
    </xf>
    <xf numFmtId="2" fontId="42" fillId="39" borderId="3" xfId="0" applyNumberFormat="1" applyFont="1" applyFill="1" applyBorder="1" applyAlignment="1">
      <alignment horizontal="center" vertical="center"/>
    </xf>
    <xf numFmtId="0" fontId="27" fillId="36" borderId="0" xfId="0" applyFont="1" applyFill="1" applyAlignment="1">
      <alignment horizontal="center" vertical="center"/>
    </xf>
    <xf numFmtId="0" fontId="60" fillId="42" borderId="3" xfId="0" applyFont="1" applyFill="1" applyBorder="1" applyAlignment="1" applyProtection="1">
      <alignment horizontal="center" vertical="center" wrapText="1" readingOrder="1"/>
      <protection locked="0"/>
    </xf>
    <xf numFmtId="0" fontId="31" fillId="42" borderId="42" xfId="0" applyFont="1" applyFill="1" applyBorder="1" applyAlignment="1" applyProtection="1">
      <alignment vertical="center" wrapText="1" readingOrder="1"/>
      <protection locked="0"/>
    </xf>
    <xf numFmtId="2" fontId="42" fillId="42" borderId="3" xfId="0" applyNumberFormat="1" applyFont="1" applyFill="1" applyBorder="1" applyAlignment="1" applyProtection="1">
      <alignment horizontal="center" vertical="center" wrapText="1" readingOrder="1"/>
      <protection locked="0"/>
    </xf>
    <xf numFmtId="1" fontId="61" fillId="42" borderId="3" xfId="0" applyNumberFormat="1" applyFont="1" applyFill="1" applyBorder="1" applyAlignment="1" applyProtection="1">
      <alignment horizontal="center" vertical="center" wrapText="1" readingOrder="1"/>
      <protection locked="0"/>
    </xf>
    <xf numFmtId="0" fontId="56" fillId="42" borderId="3" xfId="0" applyFont="1" applyFill="1" applyBorder="1" applyAlignment="1">
      <alignment horizontal="center" vertical="center" wrapText="1"/>
    </xf>
    <xf numFmtId="0" fontId="42" fillId="42" borderId="3" xfId="0" applyFont="1" applyFill="1" applyBorder="1" applyAlignment="1" applyProtection="1">
      <alignment horizontal="center" vertical="center" wrapText="1" readingOrder="1"/>
      <protection locked="0"/>
    </xf>
    <xf numFmtId="0" fontId="61" fillId="42" borderId="3" xfId="0" applyFont="1" applyFill="1" applyBorder="1" applyAlignment="1">
      <alignment horizontal="center" vertical="center" wrapText="1" readingOrder="1"/>
    </xf>
    <xf numFmtId="9" fontId="42" fillId="42" borderId="3" xfId="0" applyNumberFormat="1" applyFont="1" applyFill="1" applyBorder="1" applyAlignment="1">
      <alignment horizontal="center" vertical="center" wrapText="1"/>
    </xf>
    <xf numFmtId="10" fontId="42" fillId="42" borderId="3" xfId="0" applyNumberFormat="1" applyFont="1" applyFill="1" applyBorder="1" applyAlignment="1">
      <alignment horizontal="center" vertical="center" wrapText="1"/>
    </xf>
    <xf numFmtId="0" fontId="26" fillId="42" borderId="3" xfId="0" applyFont="1" applyFill="1" applyBorder="1" applyAlignment="1">
      <alignment horizontal="center" vertical="center" wrapText="1"/>
    </xf>
    <xf numFmtId="166" fontId="29" fillId="37" borderId="45" xfId="0" applyNumberFormat="1" applyFont="1" applyFill="1" applyBorder="1" applyAlignment="1" applyProtection="1">
      <alignment horizontal="right" vertical="center"/>
      <protection locked="0"/>
    </xf>
    <xf numFmtId="166" fontId="29" fillId="37" borderId="46" xfId="0" applyNumberFormat="1" applyFont="1" applyFill="1" applyBorder="1" applyAlignment="1" applyProtection="1">
      <alignment horizontal="right" vertical="center"/>
      <protection locked="0"/>
    </xf>
    <xf numFmtId="164" fontId="27" fillId="36" borderId="0" xfId="0" applyNumberFormat="1" applyFont="1" applyFill="1" applyAlignment="1">
      <alignment horizontal="right" vertical="center"/>
    </xf>
    <xf numFmtId="0" fontId="25" fillId="36" borderId="0" xfId="0" applyFont="1" applyFill="1" applyAlignment="1">
      <alignment horizontal="center" vertical="center"/>
    </xf>
    <xf numFmtId="0" fontId="77" fillId="0" borderId="0" xfId="0" applyFont="1" applyAlignment="1">
      <alignment horizontal="left"/>
    </xf>
    <xf numFmtId="0" fontId="92" fillId="0" borderId="0" xfId="3" applyAlignment="1">
      <alignment horizontal="center" vertical="center"/>
    </xf>
    <xf numFmtId="0" fontId="92" fillId="0" borderId="0" xfId="3" applyAlignment="1">
      <alignment vertical="center"/>
    </xf>
    <xf numFmtId="0" fontId="92" fillId="0" borderId="0" xfId="3"/>
    <xf numFmtId="0" fontId="94" fillId="0" borderId="0" xfId="3" applyFont="1" applyAlignment="1">
      <alignment horizontal="center" vertical="center" wrapText="1"/>
    </xf>
    <xf numFmtId="0" fontId="37" fillId="0" borderId="0" xfId="3" applyFont="1" applyAlignment="1">
      <alignment horizontal="center" vertical="center" wrapText="1"/>
    </xf>
    <xf numFmtId="0" fontId="95" fillId="0" borderId="0" xfId="3" applyFont="1" applyAlignment="1">
      <alignment horizontal="left" vertical="center"/>
    </xf>
    <xf numFmtId="0" fontId="37" fillId="0" borderId="0" xfId="3" applyFont="1" applyAlignment="1">
      <alignment vertical="center"/>
    </xf>
    <xf numFmtId="0" fontId="94" fillId="0" borderId="0" xfId="3" applyFont="1" applyAlignment="1">
      <alignment vertical="center"/>
    </xf>
    <xf numFmtId="0" fontId="37" fillId="0" borderId="0" xfId="3" applyFont="1" applyAlignment="1">
      <alignment horizontal="left" vertical="center"/>
    </xf>
    <xf numFmtId="0" fontId="92" fillId="0" borderId="0" xfId="3" applyAlignment="1">
      <alignment horizontal="left" vertical="center"/>
    </xf>
    <xf numFmtId="0" fontId="97" fillId="45" borderId="0" xfId="3" applyFont="1" applyFill="1" applyAlignment="1">
      <alignment horizontal="center"/>
    </xf>
    <xf numFmtId="0" fontId="37" fillId="45" borderId="0" xfId="3" applyFont="1" applyFill="1" applyAlignment="1">
      <alignment horizontal="center"/>
    </xf>
    <xf numFmtId="0" fontId="37" fillId="0" borderId="0" xfId="3" applyFont="1" applyAlignment="1">
      <alignment horizontal="right" vertical="center"/>
    </xf>
    <xf numFmtId="0" fontId="92" fillId="0" borderId="0" xfId="3" applyAlignment="1">
      <alignment horizontal="left"/>
    </xf>
    <xf numFmtId="0" fontId="96" fillId="38" borderId="0" xfId="3" applyFont="1" applyFill="1" applyAlignment="1">
      <alignment wrapText="1"/>
    </xf>
    <xf numFmtId="0" fontId="37" fillId="32" borderId="14" xfId="3" applyFont="1" applyFill="1" applyBorder="1" applyAlignment="1">
      <alignment horizontal="center" vertical="center"/>
    </xf>
    <xf numFmtId="0" fontId="92" fillId="38" borderId="0" xfId="3" applyFill="1"/>
    <xf numFmtId="0" fontId="92" fillId="0" borderId="0" xfId="3" applyAlignment="1">
      <alignment horizontal="left" vertical="center" indent="4"/>
    </xf>
    <xf numFmtId="0" fontId="24" fillId="0" borderId="14" xfId="3" applyFont="1" applyBorder="1" applyAlignment="1">
      <alignment vertical="center" wrapText="1"/>
    </xf>
    <xf numFmtId="0" fontId="27" fillId="0" borderId="14" xfId="3" applyFont="1" applyBorder="1" applyAlignment="1">
      <alignment vertical="center" wrapText="1"/>
    </xf>
    <xf numFmtId="0" fontId="92" fillId="38" borderId="0" xfId="3" applyFill="1" applyAlignment="1">
      <alignment horizontal="center"/>
    </xf>
    <xf numFmtId="0" fontId="17" fillId="38" borderId="0" xfId="3" applyFont="1" applyFill="1" applyAlignment="1">
      <alignment vertical="center" wrapText="1"/>
    </xf>
    <xf numFmtId="0" fontId="99" fillId="47" borderId="14" xfId="3" applyFont="1" applyFill="1" applyBorder="1" applyAlignment="1">
      <alignment horizontal="center" vertical="center"/>
    </xf>
    <xf numFmtId="9" fontId="93" fillId="38" borderId="0" xfId="4" applyFont="1" applyFill="1" applyBorder="1" applyAlignment="1">
      <alignment horizontal="center" vertical="center"/>
    </xf>
    <xf numFmtId="0" fontId="17" fillId="0" borderId="0" xfId="3" applyFont="1" applyAlignment="1">
      <alignment vertical="center" wrapText="1"/>
    </xf>
    <xf numFmtId="0" fontId="88" fillId="47" borderId="1" xfId="1" applyFont="1" applyFill="1" applyBorder="1" applyAlignment="1" applyProtection="1">
      <alignment horizontal="left" vertical="center" wrapText="1"/>
      <protection locked="0"/>
    </xf>
    <xf numFmtId="0" fontId="60" fillId="0" borderId="47" xfId="1" applyFont="1" applyBorder="1" applyAlignment="1" applyProtection="1">
      <alignment horizontal="center" vertical="center" wrapText="1" readingOrder="1"/>
      <protection locked="0"/>
    </xf>
    <xf numFmtId="0" fontId="5" fillId="2" borderId="48" xfId="1" applyFont="1" applyFill="1" applyBorder="1" applyAlignment="1">
      <alignment horizontal="right" vertical="center" wrapText="1"/>
    </xf>
    <xf numFmtId="0" fontId="61" fillId="38" borderId="47" xfId="1" applyFont="1" applyFill="1" applyBorder="1" applyAlignment="1" applyProtection="1">
      <alignment horizontal="center" vertical="center" wrapText="1" readingOrder="1"/>
      <protection locked="0"/>
    </xf>
    <xf numFmtId="0" fontId="61" fillId="38" borderId="3" xfId="1" applyFont="1" applyFill="1" applyBorder="1" applyAlignment="1">
      <alignment horizontal="center" vertical="center" wrapText="1" readingOrder="1"/>
    </xf>
    <xf numFmtId="0" fontId="103" fillId="46" borderId="50" xfId="1" applyFont="1" applyFill="1" applyBorder="1" applyAlignment="1">
      <alignment horizontal="left" vertical="center" wrapText="1"/>
    </xf>
    <xf numFmtId="0" fontId="103" fillId="46" borderId="51" xfId="1" applyFont="1" applyFill="1" applyBorder="1" applyAlignment="1">
      <alignment horizontal="left" vertical="center" wrapText="1"/>
    </xf>
    <xf numFmtId="0" fontId="59" fillId="46" borderId="51" xfId="1" applyFont="1" applyFill="1" applyBorder="1" applyAlignment="1">
      <alignment vertical="center" wrapText="1"/>
    </xf>
    <xf numFmtId="0" fontId="62" fillId="46" borderId="50" xfId="1" applyFont="1" applyFill="1" applyBorder="1" applyAlignment="1">
      <alignment horizontal="center" vertical="center" wrapText="1"/>
    </xf>
    <xf numFmtId="0" fontId="39" fillId="46" borderId="50" xfId="1" applyFont="1" applyFill="1" applyBorder="1" applyAlignment="1" applyProtection="1">
      <alignment horizontal="center" vertical="center" wrapText="1" readingOrder="1"/>
      <protection locked="0"/>
    </xf>
    <xf numFmtId="0" fontId="61" fillId="46" borderId="50" xfId="1" applyFont="1" applyFill="1" applyBorder="1" applyAlignment="1" applyProtection="1">
      <alignment horizontal="center" vertical="center" wrapText="1" readingOrder="1"/>
      <protection locked="0"/>
    </xf>
    <xf numFmtId="0" fontId="60" fillId="0" borderId="55" xfId="1" applyFont="1" applyBorder="1" applyAlignment="1" applyProtection="1">
      <alignment horizontal="center" vertical="center" wrapText="1" readingOrder="1"/>
      <protection locked="0"/>
    </xf>
    <xf numFmtId="0" fontId="5" fillId="2" borderId="55" xfId="1" applyFont="1" applyFill="1" applyBorder="1" applyAlignment="1">
      <alignment horizontal="right" vertical="center" wrapText="1"/>
    </xf>
    <xf numFmtId="0" fontId="61" fillId="38" borderId="55" xfId="1" applyFont="1" applyFill="1" applyBorder="1" applyAlignment="1" applyProtection="1">
      <alignment horizontal="center" vertical="center" wrapText="1" readingOrder="1"/>
      <protection locked="0"/>
    </xf>
    <xf numFmtId="0" fontId="61" fillId="38" borderId="55" xfId="1" applyFont="1" applyFill="1" applyBorder="1" applyAlignment="1">
      <alignment horizontal="center" vertical="center" wrapText="1" readingOrder="1"/>
    </xf>
    <xf numFmtId="0" fontId="59" fillId="36" borderId="55" xfId="1" applyFont="1" applyFill="1" applyBorder="1" applyAlignment="1">
      <alignment horizontal="center" vertical="center" wrapText="1"/>
    </xf>
    <xf numFmtId="0" fontId="61" fillId="36" borderId="55" xfId="1" applyFont="1" applyFill="1" applyBorder="1" applyAlignment="1" applyProtection="1">
      <alignment horizontal="center" vertical="center" wrapText="1" readingOrder="1"/>
      <protection locked="0"/>
    </xf>
    <xf numFmtId="0" fontId="76" fillId="38" borderId="55" xfId="1" applyFont="1" applyFill="1" applyBorder="1" applyAlignment="1" applyProtection="1">
      <alignment horizontal="center" vertical="center" wrapText="1" readingOrder="1"/>
      <protection locked="0"/>
    </xf>
    <xf numFmtId="0" fontId="104" fillId="36" borderId="55" xfId="1" applyFont="1" applyFill="1" applyBorder="1" applyAlignment="1">
      <alignment horizontal="center" vertical="center" wrapText="1"/>
    </xf>
    <xf numFmtId="0" fontId="88" fillId="38" borderId="0" xfId="1" applyFont="1" applyFill="1" applyAlignment="1" applyProtection="1">
      <alignment horizontal="center" vertical="center" wrapText="1"/>
      <protection locked="0"/>
    </xf>
    <xf numFmtId="0" fontId="59" fillId="38" borderId="0" xfId="1" applyFont="1" applyFill="1" applyAlignment="1">
      <alignment horizontal="left" vertical="center" wrapText="1"/>
    </xf>
    <xf numFmtId="0" fontId="59" fillId="39" borderId="0" xfId="1" applyFont="1" applyFill="1" applyAlignment="1">
      <alignment horizontal="left" vertical="center" wrapText="1"/>
    </xf>
    <xf numFmtId="0" fontId="61" fillId="38" borderId="0" xfId="1" applyFont="1" applyFill="1" applyAlignment="1" applyProtection="1">
      <alignment horizontal="center" vertical="center" wrapText="1" readingOrder="1"/>
      <protection locked="0"/>
    </xf>
    <xf numFmtId="9" fontId="102" fillId="0" borderId="0" xfId="1" applyNumberFormat="1" applyFont="1" applyAlignment="1" applyProtection="1">
      <alignment horizontal="center" vertical="center" wrapText="1" readingOrder="1"/>
      <protection locked="0"/>
    </xf>
    <xf numFmtId="0" fontId="92" fillId="38" borderId="0" xfId="3" applyFill="1" applyAlignment="1">
      <alignment horizontal="center" vertical="center"/>
    </xf>
    <xf numFmtId="0" fontId="92" fillId="38" borderId="0" xfId="3" applyFill="1" applyAlignment="1">
      <alignment vertical="center"/>
    </xf>
    <xf numFmtId="0" fontId="37" fillId="0" borderId="0" xfId="3" applyFont="1" applyAlignment="1">
      <alignment horizontal="center" wrapText="1"/>
    </xf>
    <xf numFmtId="0" fontId="93" fillId="47" borderId="14" xfId="3" applyFont="1" applyFill="1" applyBorder="1" applyAlignment="1">
      <alignment horizontal="center" vertical="center"/>
    </xf>
    <xf numFmtId="0" fontId="93" fillId="47" borderId="14" xfId="3" applyFont="1" applyFill="1" applyBorder="1" applyAlignment="1">
      <alignment horizontal="center"/>
    </xf>
    <xf numFmtId="0" fontId="93" fillId="47" borderId="0" xfId="3" applyFont="1" applyFill="1" applyAlignment="1">
      <alignment horizontal="center"/>
    </xf>
    <xf numFmtId="0" fontId="24" fillId="0" borderId="14" xfId="3" applyFont="1" applyBorder="1" applyAlignment="1">
      <alignment vertical="center"/>
    </xf>
    <xf numFmtId="0" fontId="92" fillId="0" borderId="14" xfId="3" applyBorder="1" applyAlignment="1">
      <alignment horizontal="center" vertical="center"/>
    </xf>
    <xf numFmtId="0" fontId="92" fillId="0" borderId="14" xfId="3" applyBorder="1" applyAlignment="1">
      <alignment horizontal="center"/>
    </xf>
    <xf numFmtId="0" fontId="93" fillId="47" borderId="0" xfId="3" applyFont="1" applyFill="1" applyAlignment="1">
      <alignment horizontal="center" vertical="center"/>
    </xf>
    <xf numFmtId="0" fontId="37" fillId="32" borderId="14" xfId="3" applyFont="1" applyFill="1" applyBorder="1" applyAlignment="1">
      <alignment horizontal="center"/>
    </xf>
    <xf numFmtId="0" fontId="37" fillId="32" borderId="0" xfId="3" applyFont="1" applyFill="1" applyAlignment="1">
      <alignment horizontal="center"/>
    </xf>
    <xf numFmtId="0" fontId="93" fillId="48" borderId="14" xfId="3" applyFont="1" applyFill="1" applyBorder="1" applyAlignment="1">
      <alignment horizontal="center" vertical="center"/>
    </xf>
    <xf numFmtId="0" fontId="93" fillId="48" borderId="0" xfId="3" applyFont="1" applyFill="1" applyAlignment="1">
      <alignment horizontal="center" vertical="center"/>
    </xf>
    <xf numFmtId="0" fontId="26" fillId="38" borderId="55" xfId="1" applyFont="1" applyFill="1" applyBorder="1" applyAlignment="1">
      <alignment horizontal="center" vertical="center" wrapText="1"/>
    </xf>
    <xf numFmtId="0" fontId="99" fillId="47" borderId="14" xfId="3" applyFont="1" applyFill="1" applyBorder="1" applyAlignment="1">
      <alignment horizontal="left" vertical="center"/>
    </xf>
    <xf numFmtId="0" fontId="17" fillId="45" borderId="0" xfId="3" applyFont="1" applyFill="1" applyAlignment="1">
      <alignment vertical="center" wrapText="1"/>
    </xf>
    <xf numFmtId="0" fontId="111" fillId="49" borderId="0" xfId="1" applyFont="1" applyFill="1" applyAlignment="1">
      <alignment horizontal="center" vertical="center" wrapText="1"/>
    </xf>
    <xf numFmtId="0" fontId="78" fillId="46" borderId="0" xfId="1" applyFont="1" applyFill="1" applyAlignment="1">
      <alignment horizontal="center" vertical="center" wrapText="1"/>
    </xf>
    <xf numFmtId="0" fontId="106" fillId="38" borderId="0" xfId="1" applyFont="1" applyFill="1" applyAlignment="1">
      <alignment horizontal="left" vertical="center"/>
    </xf>
    <xf numFmtId="0" fontId="92" fillId="0" borderId="0" xfId="3" applyAlignment="1">
      <alignment wrapText="1"/>
    </xf>
    <xf numFmtId="0" fontId="28" fillId="38" borderId="55" xfId="1" applyFont="1" applyFill="1" applyBorder="1" applyAlignment="1">
      <alignment horizontal="center" vertical="center" wrapText="1"/>
    </xf>
    <xf numFmtId="0" fontId="76" fillId="0" borderId="55" xfId="1" applyFont="1" applyBorder="1" applyAlignment="1" applyProtection="1">
      <alignment horizontal="center" vertical="center" wrapText="1" readingOrder="1"/>
      <protection locked="0"/>
    </xf>
    <xf numFmtId="2" fontId="48" fillId="46" borderId="14" xfId="3" applyNumberFormat="1" applyFont="1" applyFill="1" applyBorder="1" applyAlignment="1">
      <alignment horizontal="center" vertical="center"/>
    </xf>
    <xf numFmtId="9" fontId="19" fillId="50" borderId="14" xfId="3" applyNumberFormat="1" applyFont="1" applyFill="1" applyBorder="1" applyAlignment="1">
      <alignment horizontal="center" vertical="center"/>
    </xf>
    <xf numFmtId="9" fontId="19" fillId="51" borderId="14" xfId="3" applyNumberFormat="1" applyFont="1" applyFill="1" applyBorder="1" applyAlignment="1">
      <alignment horizontal="center" vertical="center"/>
    </xf>
    <xf numFmtId="10" fontId="99" fillId="3" borderId="14" xfId="3" applyNumberFormat="1" applyFont="1" applyFill="1" applyBorder="1" applyAlignment="1">
      <alignment horizontal="center" vertical="center"/>
    </xf>
    <xf numFmtId="0" fontId="94" fillId="46" borderId="14" xfId="3" applyFont="1" applyFill="1" applyBorder="1" applyAlignment="1">
      <alignment horizontal="left" vertical="center" wrapText="1"/>
    </xf>
    <xf numFmtId="0" fontId="104" fillId="36" borderId="72" xfId="1" applyFont="1" applyFill="1" applyBorder="1" applyAlignment="1">
      <alignment horizontal="center" vertical="center" wrapText="1"/>
    </xf>
    <xf numFmtId="0" fontId="59" fillId="36" borderId="72" xfId="1" applyFont="1" applyFill="1" applyBorder="1" applyAlignment="1">
      <alignment horizontal="center" vertical="center" wrapText="1"/>
    </xf>
    <xf numFmtId="0" fontId="61" fillId="36" borderId="72" xfId="1" applyFont="1" applyFill="1" applyBorder="1" applyAlignment="1" applyProtection="1">
      <alignment horizontal="center" vertical="center" wrapText="1" readingOrder="1"/>
      <protection locked="0"/>
    </xf>
    <xf numFmtId="0" fontId="104" fillId="38" borderId="71" xfId="1" applyFont="1" applyFill="1" applyBorder="1" applyAlignment="1">
      <alignment horizontal="center" vertical="center"/>
    </xf>
    <xf numFmtId="0" fontId="76" fillId="38" borderId="71" xfId="1" applyFont="1" applyFill="1" applyBorder="1" applyAlignment="1" applyProtection="1">
      <alignment horizontal="center" vertical="center" wrapText="1" readingOrder="1"/>
      <protection locked="0"/>
    </xf>
    <xf numFmtId="0" fontId="104" fillId="38" borderId="73" xfId="1" applyFont="1" applyFill="1" applyBorder="1" applyAlignment="1">
      <alignment horizontal="center" vertical="center" wrapText="1"/>
    </xf>
    <xf numFmtId="0" fontId="48" fillId="38" borderId="75" xfId="1" applyFont="1" applyFill="1" applyBorder="1" applyAlignment="1">
      <alignment horizontal="center" vertical="center" wrapText="1"/>
    </xf>
    <xf numFmtId="0" fontId="104" fillId="0" borderId="71" xfId="1" applyFont="1" applyBorder="1" applyAlignment="1">
      <alignment horizontal="center" vertical="center" wrapText="1"/>
    </xf>
    <xf numFmtId="0" fontId="65" fillId="2" borderId="0" xfId="1" applyFont="1" applyFill="1" applyAlignment="1" applyProtection="1">
      <alignment horizontal="center" vertical="center" wrapText="1"/>
      <protection locked="0"/>
    </xf>
    <xf numFmtId="0" fontId="99" fillId="47" borderId="14" xfId="1" applyFont="1" applyFill="1" applyBorder="1" applyAlignment="1">
      <alignment horizontal="center" vertical="center" wrapText="1"/>
    </xf>
    <xf numFmtId="0" fontId="88" fillId="2" borderId="0" xfId="1" applyFont="1" applyFill="1" applyAlignment="1" applyProtection="1">
      <alignment horizontal="center" vertical="center" wrapText="1"/>
      <protection locked="0"/>
    </xf>
    <xf numFmtId="0" fontId="104" fillId="38" borderId="52" xfId="1" applyFont="1" applyFill="1" applyBorder="1" applyAlignment="1">
      <alignment horizontal="center" vertical="center" wrapText="1"/>
    </xf>
    <xf numFmtId="0" fontId="104" fillId="38" borderId="54" xfId="1" applyFont="1" applyFill="1" applyBorder="1" applyAlignment="1">
      <alignment horizontal="center" vertical="center" wrapText="1"/>
    </xf>
    <xf numFmtId="0" fontId="104" fillId="38" borderId="59" xfId="1" applyFont="1" applyFill="1" applyBorder="1" applyAlignment="1">
      <alignment horizontal="center" vertical="center" wrapText="1"/>
    </xf>
    <xf numFmtId="0" fontId="104" fillId="38" borderId="60" xfId="1" applyFont="1" applyFill="1" applyBorder="1" applyAlignment="1">
      <alignment horizontal="center" vertical="center" wrapText="1"/>
    </xf>
    <xf numFmtId="0" fontId="92" fillId="0" borderId="0" xfId="3" applyAlignment="1">
      <alignment horizontal="center"/>
    </xf>
    <xf numFmtId="0" fontId="104" fillId="38" borderId="55" xfId="1" applyFont="1" applyFill="1" applyBorder="1" applyAlignment="1">
      <alignment horizontal="center" vertical="center" wrapText="1"/>
    </xf>
    <xf numFmtId="0" fontId="104" fillId="38" borderId="71" xfId="1" applyFont="1" applyFill="1" applyBorder="1" applyAlignment="1">
      <alignment horizontal="center" vertical="center" wrapText="1"/>
    </xf>
    <xf numFmtId="0" fontId="60" fillId="36" borderId="55" xfId="1" applyFont="1" applyFill="1" applyBorder="1" applyAlignment="1" applyProtection="1">
      <alignment horizontal="center" vertical="center" wrapText="1" readingOrder="1"/>
      <protection locked="0"/>
    </xf>
    <xf numFmtId="0" fontId="76" fillId="36" borderId="55" xfId="1" applyFont="1" applyFill="1" applyBorder="1" applyAlignment="1" applyProtection="1">
      <alignment horizontal="center" vertical="center" wrapText="1" readingOrder="1"/>
      <protection locked="0"/>
    </xf>
    <xf numFmtId="0" fontId="76" fillId="0" borderId="55" xfId="1" applyFont="1" applyBorder="1" applyAlignment="1">
      <alignment horizontal="center" vertical="center" wrapText="1"/>
    </xf>
    <xf numFmtId="0" fontId="48" fillId="36" borderId="76" xfId="1" applyFont="1" applyFill="1" applyBorder="1" applyAlignment="1">
      <alignment horizontal="center" vertical="center" wrapText="1"/>
    </xf>
    <xf numFmtId="0" fontId="104" fillId="36" borderId="71" xfId="1" applyFont="1" applyFill="1" applyBorder="1" applyAlignment="1">
      <alignment horizontal="center" vertical="center"/>
    </xf>
    <xf numFmtId="0" fontId="104" fillId="0" borderId="71" xfId="1" applyFont="1" applyBorder="1" applyAlignment="1">
      <alignment horizontal="center" vertical="center"/>
    </xf>
    <xf numFmtId="0" fontId="104" fillId="36" borderId="73" xfId="1" applyFont="1" applyFill="1" applyBorder="1" applyAlignment="1">
      <alignment horizontal="center" vertical="center" wrapText="1"/>
    </xf>
    <xf numFmtId="0" fontId="76" fillId="36" borderId="71" xfId="1" applyFont="1" applyFill="1" applyBorder="1" applyAlignment="1" applyProtection="1">
      <alignment horizontal="center" vertical="center" wrapText="1" readingOrder="1"/>
      <protection locked="0"/>
    </xf>
    <xf numFmtId="0" fontId="60" fillId="36" borderId="71" xfId="0" applyFont="1" applyFill="1" applyBorder="1" applyAlignment="1">
      <alignment horizontal="center" vertical="center" wrapText="1"/>
    </xf>
    <xf numFmtId="0" fontId="76" fillId="36" borderId="74" xfId="1" applyFont="1" applyFill="1" applyBorder="1" applyAlignment="1" applyProtection="1">
      <alignment horizontal="center" vertical="center" wrapText="1" readingOrder="1"/>
      <protection locked="0"/>
    </xf>
    <xf numFmtId="0" fontId="45" fillId="38" borderId="73" xfId="1" applyFont="1" applyFill="1" applyBorder="1" applyAlignment="1">
      <alignment horizontal="center" vertical="center" wrapText="1"/>
    </xf>
    <xf numFmtId="0" fontId="71" fillId="13" borderId="0" xfId="0" applyFont="1" applyFill="1" applyAlignment="1">
      <alignment horizontal="left"/>
    </xf>
    <xf numFmtId="0" fontId="71" fillId="18" borderId="0" xfId="0" applyFont="1" applyFill="1"/>
    <xf numFmtId="0" fontId="71" fillId="54" borderId="0" xfId="0" applyFont="1" applyFill="1"/>
    <xf numFmtId="0" fontId="71" fillId="32" borderId="0" xfId="0" applyFont="1" applyFill="1"/>
    <xf numFmtId="0" fontId="71" fillId="22" borderId="0" xfId="0" applyFont="1" applyFill="1"/>
    <xf numFmtId="0" fontId="71" fillId="34" borderId="0" xfId="0" applyFont="1" applyFill="1"/>
    <xf numFmtId="0" fontId="83" fillId="13" borderId="0" xfId="1" applyFill="1" applyAlignment="1" applyProtection="1">
      <alignment horizontal="center" vertical="center" wrapText="1"/>
      <protection locked="0"/>
    </xf>
    <xf numFmtId="0" fontId="83" fillId="30" borderId="0" xfId="1" applyFill="1" applyAlignment="1" applyProtection="1">
      <alignment horizontal="center" vertical="center" wrapText="1"/>
      <protection locked="0"/>
    </xf>
    <xf numFmtId="0" fontId="61" fillId="13" borderId="88" xfId="1" applyFont="1" applyFill="1" applyBorder="1" applyAlignment="1" applyProtection="1">
      <alignment vertical="center" wrapText="1"/>
      <protection locked="0"/>
    </xf>
    <xf numFmtId="0" fontId="61" fillId="13" borderId="103" xfId="1" applyFont="1" applyFill="1" applyBorder="1" applyAlignment="1" applyProtection="1">
      <alignment vertical="center" wrapText="1"/>
      <protection locked="0"/>
    </xf>
    <xf numFmtId="0" fontId="61" fillId="13" borderId="15" xfId="1" applyFont="1" applyFill="1" applyBorder="1" applyAlignment="1" applyProtection="1">
      <alignment vertical="center" wrapText="1"/>
      <protection locked="0"/>
    </xf>
    <xf numFmtId="0" fontId="61" fillId="13" borderId="1" xfId="1" applyFont="1" applyFill="1" applyBorder="1" applyAlignment="1" applyProtection="1">
      <alignment vertical="center" wrapText="1"/>
      <protection locked="0"/>
    </xf>
    <xf numFmtId="0" fontId="61" fillId="13" borderId="0" xfId="1" applyFont="1" applyFill="1" applyAlignment="1" applyProtection="1">
      <alignment horizontal="center" vertical="center" wrapText="1"/>
      <protection locked="0"/>
    </xf>
    <xf numFmtId="9" fontId="4" fillId="46" borderId="14" xfId="3" applyNumberFormat="1" applyFont="1" applyFill="1" applyBorder="1" applyAlignment="1">
      <alignment horizontal="center" vertical="center"/>
    </xf>
    <xf numFmtId="2" fontId="93" fillId="50" borderId="14" xfId="3" applyNumberFormat="1" applyFont="1" applyFill="1" applyBorder="1" applyAlignment="1">
      <alignment horizontal="center" vertical="center"/>
    </xf>
    <xf numFmtId="0" fontId="92" fillId="45" borderId="0" xfId="3" applyFill="1" applyAlignment="1">
      <alignment horizontal="left" vertical="center" wrapText="1"/>
    </xf>
    <xf numFmtId="0" fontId="92" fillId="45" borderId="0" xfId="3" applyFill="1" applyAlignment="1">
      <alignment horizontal="left" vertical="center"/>
    </xf>
    <xf numFmtId="0" fontId="95" fillId="4" borderId="0" xfId="3" applyFont="1" applyFill="1" applyAlignment="1">
      <alignment horizontal="left" vertical="center"/>
    </xf>
    <xf numFmtId="0" fontId="95" fillId="45" borderId="0" xfId="3" applyFont="1" applyFill="1" applyAlignment="1">
      <alignment horizontal="left" vertical="center"/>
    </xf>
    <xf numFmtId="0" fontId="96" fillId="45" borderId="0" xfId="3" applyFont="1" applyFill="1" applyAlignment="1">
      <alignment horizontal="left" vertical="center" wrapText="1"/>
    </xf>
    <xf numFmtId="0" fontId="98" fillId="32" borderId="0" xfId="3" applyFont="1" applyFill="1" applyAlignment="1">
      <alignment horizontal="center" vertical="center" wrapText="1"/>
    </xf>
    <xf numFmtId="0" fontId="17" fillId="45" borderId="0" xfId="3" applyFont="1" applyFill="1" applyAlignment="1">
      <alignment horizontal="center" vertical="center" wrapText="1"/>
    </xf>
    <xf numFmtId="0" fontId="115" fillId="45" borderId="0" xfId="3" applyFont="1" applyFill="1" applyAlignment="1">
      <alignment horizontal="center"/>
    </xf>
    <xf numFmtId="0" fontId="37" fillId="36" borderId="0" xfId="3" applyFont="1" applyFill="1" applyAlignment="1">
      <alignment horizontal="center"/>
    </xf>
    <xf numFmtId="9" fontId="92" fillId="50" borderId="14" xfId="3" applyNumberFormat="1" applyFill="1" applyBorder="1" applyAlignment="1">
      <alignment horizontal="center" vertical="center"/>
    </xf>
    <xf numFmtId="9" fontId="92" fillId="46" borderId="14" xfId="3" applyNumberFormat="1" applyFill="1" applyBorder="1" applyAlignment="1">
      <alignment horizontal="center" vertical="center"/>
    </xf>
    <xf numFmtId="9" fontId="19" fillId="46" borderId="14" xfId="3" applyNumberFormat="1" applyFont="1" applyFill="1" applyBorder="1" applyAlignment="1">
      <alignment horizontal="center" vertical="center"/>
    </xf>
    <xf numFmtId="9" fontId="92" fillId="51" borderId="14" xfId="3" applyNumberFormat="1" applyFill="1" applyBorder="1" applyAlignment="1">
      <alignment horizontal="center" vertical="center"/>
    </xf>
    <xf numFmtId="0" fontId="101" fillId="47" borderId="0" xfId="3" applyFont="1" applyFill="1" applyAlignment="1">
      <alignment horizontal="center" vertical="center" wrapText="1"/>
    </xf>
    <xf numFmtId="0" fontId="61" fillId="42" borderId="54" xfId="1" applyFont="1" applyFill="1" applyBorder="1" applyAlignment="1" applyProtection="1">
      <alignment horizontal="center" vertical="center" wrapText="1" readingOrder="1"/>
      <protection locked="0"/>
    </xf>
    <xf numFmtId="0" fontId="61" fillId="42" borderId="57" xfId="1" applyFont="1" applyFill="1" applyBorder="1" applyAlignment="1" applyProtection="1">
      <alignment horizontal="center" vertical="center" wrapText="1" readingOrder="1"/>
      <protection locked="0"/>
    </xf>
    <xf numFmtId="0" fontId="61" fillId="42" borderId="60" xfId="1" applyFont="1" applyFill="1" applyBorder="1" applyAlignment="1" applyProtection="1">
      <alignment horizontal="center" vertical="center" wrapText="1" readingOrder="1"/>
      <protection locked="0"/>
    </xf>
    <xf numFmtId="0" fontId="61" fillId="42" borderId="57" xfId="1" applyFont="1" applyFill="1" applyBorder="1" applyAlignment="1">
      <alignment horizontal="center" vertical="center" wrapText="1" readingOrder="1"/>
    </xf>
    <xf numFmtId="0" fontId="61" fillId="42" borderId="60" xfId="1" applyFont="1" applyFill="1" applyBorder="1" applyAlignment="1">
      <alignment horizontal="center" vertical="center" wrapText="1" readingOrder="1"/>
    </xf>
    <xf numFmtId="0" fontId="61" fillId="42" borderId="54" xfId="1" applyFont="1" applyFill="1" applyBorder="1" applyAlignment="1">
      <alignment horizontal="center" vertical="center" wrapText="1" readingOrder="1"/>
    </xf>
    <xf numFmtId="0" fontId="99" fillId="47" borderId="36" xfId="1" applyFont="1" applyFill="1" applyBorder="1" applyAlignment="1">
      <alignment horizontal="center" vertical="center" wrapText="1"/>
    </xf>
    <xf numFmtId="0" fontId="63" fillId="38" borderId="37" xfId="1" applyFont="1" applyFill="1" applyBorder="1" applyAlignment="1" applyProtection="1">
      <alignment horizontal="center" vertical="center" wrapText="1" readingOrder="1"/>
      <protection locked="0"/>
    </xf>
    <xf numFmtId="0" fontId="63" fillId="38" borderId="0" xfId="1" applyFont="1" applyFill="1" applyAlignment="1" applyProtection="1">
      <alignment horizontal="center" vertical="center" wrapText="1" readingOrder="1"/>
      <protection locked="0"/>
    </xf>
    <xf numFmtId="0" fontId="63" fillId="38" borderId="49" xfId="1" applyFont="1" applyFill="1" applyBorder="1" applyAlignment="1" applyProtection="1">
      <alignment horizontal="center" vertical="center" wrapText="1" readingOrder="1"/>
      <protection locked="0"/>
    </xf>
    <xf numFmtId="0" fontId="71" fillId="0" borderId="6" xfId="0" applyFont="1" applyBorder="1" applyAlignment="1" applyProtection="1">
      <alignment horizontal="center" vertical="center" textRotation="90" wrapText="1"/>
      <protection locked="0"/>
    </xf>
    <xf numFmtId="0" fontId="71" fillId="0" borderId="31" xfId="0" applyFont="1" applyBorder="1" applyAlignment="1" applyProtection="1">
      <alignment horizontal="center" vertical="center" textRotation="90" wrapText="1"/>
      <protection locked="0"/>
    </xf>
    <xf numFmtId="0" fontId="71" fillId="0" borderId="35" xfId="0" applyFont="1" applyBorder="1" applyAlignment="1" applyProtection="1">
      <alignment horizontal="center" vertical="center" textRotation="90" wrapText="1"/>
      <protection locked="0"/>
    </xf>
    <xf numFmtId="0" fontId="64" fillId="0" borderId="6" xfId="0" applyFont="1" applyBorder="1" applyAlignment="1" applyProtection="1">
      <alignment horizontal="center" vertical="center" textRotation="90" wrapText="1"/>
      <protection locked="0"/>
    </xf>
    <xf numFmtId="0" fontId="64" fillId="0" borderId="31" xfId="0" applyFont="1" applyBorder="1" applyAlignment="1" applyProtection="1">
      <alignment horizontal="center" vertical="center" textRotation="90" wrapText="1"/>
      <protection locked="0"/>
    </xf>
    <xf numFmtId="0" fontId="64" fillId="0" borderId="35" xfId="0" applyFont="1" applyBorder="1" applyAlignment="1" applyProtection="1">
      <alignment horizontal="center" vertical="center" textRotation="90" wrapText="1"/>
      <protection locked="0"/>
    </xf>
    <xf numFmtId="0" fontId="65" fillId="2" borderId="0" xfId="0" applyFont="1" applyFill="1" applyAlignment="1" applyProtection="1">
      <alignment horizontal="center" vertical="center" wrapText="1"/>
      <protection locked="0"/>
    </xf>
    <xf numFmtId="0" fontId="84" fillId="4" borderId="14" xfId="0" applyFont="1" applyFill="1" applyBorder="1" applyAlignment="1">
      <alignment horizontal="center" vertical="center" textRotation="90" wrapText="1"/>
    </xf>
    <xf numFmtId="0" fontId="81" fillId="10" borderId="0" xfId="0" applyFont="1" applyFill="1" applyAlignment="1">
      <alignment horizontal="center" vertical="center" wrapText="1"/>
    </xf>
    <xf numFmtId="0" fontId="82" fillId="36" borderId="0" xfId="0" applyFont="1" applyFill="1" applyAlignment="1">
      <alignment horizontal="center" vertical="center" wrapText="1"/>
    </xf>
    <xf numFmtId="166" fontId="91" fillId="36" borderId="30" xfId="0" applyNumberFormat="1" applyFont="1" applyFill="1" applyBorder="1" applyAlignment="1" applyProtection="1">
      <alignment horizontal="center" vertical="center"/>
      <protection locked="0"/>
    </xf>
    <xf numFmtId="166" fontId="91" fillId="36" borderId="43" xfId="0" applyNumberFormat="1" applyFont="1" applyFill="1" applyBorder="1" applyAlignment="1" applyProtection="1">
      <alignment horizontal="center" vertical="center"/>
      <protection locked="0"/>
    </xf>
    <xf numFmtId="0" fontId="51" fillId="36" borderId="33" xfId="0" applyFont="1" applyFill="1" applyBorder="1" applyAlignment="1">
      <alignment horizontal="center" vertical="center" wrapText="1"/>
    </xf>
    <xf numFmtId="0" fontId="51" fillId="36" borderId="44" xfId="0" applyFont="1" applyFill="1" applyBorder="1" applyAlignment="1">
      <alignment horizontal="center" vertical="center" wrapText="1"/>
    </xf>
    <xf numFmtId="0" fontId="90" fillId="9" borderId="0" xfId="0" applyFont="1" applyFill="1" applyAlignment="1">
      <alignment horizontal="center" wrapText="1"/>
    </xf>
    <xf numFmtId="0" fontId="3" fillId="2" borderId="17" xfId="0" applyFont="1" applyFill="1" applyBorder="1" applyAlignment="1">
      <alignment horizontal="center" vertical="center"/>
    </xf>
    <xf numFmtId="0" fontId="3" fillId="37" borderId="0" xfId="0" applyFont="1" applyFill="1" applyAlignment="1">
      <alignment horizontal="center" vertical="center"/>
    </xf>
    <xf numFmtId="0" fontId="8" fillId="3" borderId="9"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9" fillId="3" borderId="13" xfId="0" applyFont="1" applyFill="1" applyBorder="1" applyAlignment="1">
      <alignment horizontal="center" vertical="center" textRotation="90" wrapText="1"/>
    </xf>
    <xf numFmtId="0" fontId="9" fillId="2" borderId="13" xfId="0" applyFont="1" applyFill="1" applyBorder="1" applyAlignment="1">
      <alignment horizontal="center" vertical="center" textRotation="90"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7" borderId="0" xfId="0" applyFont="1" applyFill="1" applyAlignment="1">
      <alignment horizontal="center" vertical="center" wrapText="1"/>
    </xf>
    <xf numFmtId="0" fontId="25" fillId="4" borderId="14" xfId="0" applyFont="1" applyFill="1" applyBorder="1" applyAlignment="1">
      <alignment horizontal="center" vertical="center" textRotation="90" wrapText="1"/>
    </xf>
    <xf numFmtId="0" fontId="66" fillId="16" borderId="10" xfId="0" applyFont="1" applyFill="1" applyBorder="1" applyAlignment="1">
      <alignment horizontal="left" vertical="center" wrapText="1"/>
    </xf>
    <xf numFmtId="0" fontId="66" fillId="16" borderId="38" xfId="0" applyFont="1" applyFill="1" applyBorder="1" applyAlignment="1">
      <alignment horizontal="left" vertical="center" wrapText="1"/>
    </xf>
    <xf numFmtId="0" fontId="66" fillId="16" borderId="98" xfId="0" applyFont="1" applyFill="1" applyBorder="1" applyAlignment="1">
      <alignment horizontal="left" vertical="center" wrapText="1"/>
    </xf>
    <xf numFmtId="0" fontId="66" fillId="16" borderId="100" xfId="0" applyFont="1" applyFill="1" applyBorder="1" applyAlignment="1">
      <alignment horizontal="left" vertical="center" wrapText="1"/>
    </xf>
    <xf numFmtId="0" fontId="66" fillId="38" borderId="80" xfId="0" applyFont="1" applyFill="1" applyBorder="1" applyAlignment="1">
      <alignment horizontal="left" vertical="center"/>
    </xf>
    <xf numFmtId="0" fontId="66" fillId="38" borderId="81" xfId="0" applyFont="1" applyFill="1" applyBorder="1" applyAlignment="1">
      <alignment horizontal="left" vertical="center"/>
    </xf>
    <xf numFmtId="0" fontId="66" fillId="38" borderId="82" xfId="0" applyFont="1" applyFill="1" applyBorder="1" applyAlignment="1">
      <alignment horizontal="left" vertical="center"/>
    </xf>
    <xf numFmtId="0" fontId="66" fillId="38" borderId="83" xfId="0" applyFont="1" applyFill="1" applyBorder="1" applyAlignment="1">
      <alignment horizontal="left" vertical="center"/>
    </xf>
    <xf numFmtId="0" fontId="66" fillId="38" borderId="53" xfId="0" applyFont="1" applyFill="1" applyBorder="1" applyAlignment="1">
      <alignment horizontal="left" vertical="top" wrapText="1"/>
    </xf>
    <xf numFmtId="0" fontId="66" fillId="38" borderId="54" xfId="0" applyFont="1" applyFill="1" applyBorder="1" applyAlignment="1">
      <alignment horizontal="left" vertical="top" wrapText="1"/>
    </xf>
    <xf numFmtId="0" fontId="66" fillId="38" borderId="59" xfId="0" applyFont="1" applyFill="1" applyBorder="1" applyAlignment="1">
      <alignment horizontal="left" vertical="top" wrapText="1"/>
    </xf>
    <xf numFmtId="0" fontId="66" fillId="38" borderId="60" xfId="0" applyFont="1" applyFill="1" applyBorder="1" applyAlignment="1">
      <alignment horizontal="left" vertical="top" wrapText="1"/>
    </xf>
    <xf numFmtId="0" fontId="66" fillId="38" borderId="53" xfId="0" applyFont="1" applyFill="1" applyBorder="1" applyAlignment="1">
      <alignment horizontal="left" vertical="center" wrapText="1"/>
    </xf>
    <xf numFmtId="0" fontId="66" fillId="38" borderId="54" xfId="0" applyFont="1" applyFill="1" applyBorder="1" applyAlignment="1">
      <alignment horizontal="left" vertical="center" wrapText="1"/>
    </xf>
    <xf numFmtId="0" fontId="66" fillId="38" borderId="59" xfId="0" applyFont="1" applyFill="1" applyBorder="1" applyAlignment="1">
      <alignment horizontal="left" vertical="center" wrapText="1"/>
    </xf>
    <xf numFmtId="0" fontId="66" fillId="38" borderId="60" xfId="0" applyFont="1" applyFill="1" applyBorder="1" applyAlignment="1">
      <alignment horizontal="left" vertical="center" wrapText="1"/>
    </xf>
    <xf numFmtId="0" fontId="66" fillId="4" borderId="53" xfId="0" applyFont="1" applyFill="1" applyBorder="1" applyAlignment="1">
      <alignment horizontal="left" vertical="top" wrapText="1"/>
    </xf>
    <xf numFmtId="0" fontId="66" fillId="4" borderId="54" xfId="0" applyFont="1" applyFill="1" applyBorder="1" applyAlignment="1">
      <alignment horizontal="left" vertical="top" wrapText="1"/>
    </xf>
    <xf numFmtId="0" fontId="66" fillId="4" borderId="16" xfId="0" applyFont="1" applyFill="1" applyBorder="1" applyAlignment="1">
      <alignment horizontal="left" vertical="top" wrapText="1"/>
    </xf>
    <xf numFmtId="0" fontId="66" fillId="4" borderId="78" xfId="0" applyFont="1" applyFill="1" applyBorder="1" applyAlignment="1">
      <alignment horizontal="left" vertical="top" wrapText="1"/>
    </xf>
    <xf numFmtId="0" fontId="66" fillId="4" borderId="59" xfId="0" applyFont="1" applyFill="1" applyBorder="1" applyAlignment="1">
      <alignment horizontal="left" vertical="top" wrapText="1"/>
    </xf>
    <xf numFmtId="0" fontId="66" fillId="4" borderId="60" xfId="0" applyFont="1" applyFill="1" applyBorder="1" applyAlignment="1">
      <alignment horizontal="left" vertical="top" wrapText="1"/>
    </xf>
    <xf numFmtId="0" fontId="63" fillId="38" borderId="53" xfId="0" applyFont="1" applyFill="1" applyBorder="1" applyAlignment="1">
      <alignment horizontal="left" vertical="top" wrapText="1"/>
    </xf>
    <xf numFmtId="0" fontId="63" fillId="38" borderId="54" xfId="0" applyFont="1" applyFill="1" applyBorder="1" applyAlignment="1">
      <alignment horizontal="left" vertical="top" wrapText="1"/>
    </xf>
    <xf numFmtId="0" fontId="63" fillId="38" borderId="59" xfId="0" applyFont="1" applyFill="1" applyBorder="1" applyAlignment="1">
      <alignment horizontal="left" vertical="top" wrapText="1"/>
    </xf>
    <xf numFmtId="0" fontId="63" fillId="38" borderId="60" xfId="0" applyFont="1" applyFill="1" applyBorder="1" applyAlignment="1">
      <alignment horizontal="left" vertical="top" wrapText="1"/>
    </xf>
    <xf numFmtId="0" fontId="66" fillId="38" borderId="52" xfId="1" applyFont="1" applyFill="1" applyBorder="1" applyAlignment="1">
      <alignment horizontal="left" vertical="center" wrapText="1"/>
    </xf>
    <xf numFmtId="0" fontId="66" fillId="38" borderId="54" xfId="1" applyFont="1" applyFill="1" applyBorder="1" applyAlignment="1">
      <alignment horizontal="left" vertical="center" wrapText="1"/>
    </xf>
    <xf numFmtId="0" fontId="66" fillId="38" borderId="58" xfId="1" applyFont="1" applyFill="1" applyBorder="1" applyAlignment="1">
      <alignment horizontal="left" vertical="center" wrapText="1"/>
    </xf>
    <xf numFmtId="0" fontId="66" fillId="38" borderId="60" xfId="1" applyFont="1" applyFill="1" applyBorder="1" applyAlignment="1">
      <alignment horizontal="left" vertical="center" wrapText="1"/>
    </xf>
    <xf numFmtId="0" fontId="105" fillId="38" borderId="52" xfId="1" applyFont="1" applyFill="1" applyBorder="1" applyAlignment="1">
      <alignment horizontal="left" vertical="center" wrapText="1"/>
    </xf>
    <xf numFmtId="0" fontId="105" fillId="38" borderId="54" xfId="1" applyFont="1" applyFill="1" applyBorder="1" applyAlignment="1">
      <alignment horizontal="left" vertical="center" wrapText="1"/>
    </xf>
    <xf numFmtId="0" fontId="105" fillId="38" borderId="58" xfId="1" applyFont="1" applyFill="1" applyBorder="1" applyAlignment="1">
      <alignment horizontal="left" vertical="center" wrapText="1"/>
    </xf>
    <xf numFmtId="0" fontId="105" fillId="38" borderId="60" xfId="1" applyFont="1" applyFill="1" applyBorder="1" applyAlignment="1">
      <alignment horizontal="left" vertical="center" wrapText="1"/>
    </xf>
    <xf numFmtId="0" fontId="106" fillId="4" borderId="52" xfId="1" applyFont="1" applyFill="1" applyBorder="1" applyAlignment="1">
      <alignment horizontal="left" vertical="center" wrapText="1"/>
    </xf>
    <xf numFmtId="0" fontId="106" fillId="4" borderId="54" xfId="1" applyFont="1" applyFill="1" applyBorder="1" applyAlignment="1">
      <alignment horizontal="left" vertical="center" wrapText="1"/>
    </xf>
    <xf numFmtId="0" fontId="106" fillId="4" borderId="58" xfId="1" applyFont="1" applyFill="1" applyBorder="1" applyAlignment="1">
      <alignment horizontal="left" vertical="center" wrapText="1"/>
    </xf>
    <xf numFmtId="0" fontId="106" fillId="4" borderId="60" xfId="1" applyFont="1" applyFill="1" applyBorder="1" applyAlignment="1">
      <alignment horizontal="left" vertical="center" wrapText="1"/>
    </xf>
    <xf numFmtId="0" fontId="66" fillId="38" borderId="53" xfId="0" applyFont="1" applyFill="1" applyBorder="1" applyAlignment="1">
      <alignment horizontal="left" vertical="center"/>
    </xf>
    <xf numFmtId="0" fontId="66" fillId="38" borderId="54" xfId="0" applyFont="1" applyFill="1" applyBorder="1" applyAlignment="1">
      <alignment horizontal="left" vertical="center"/>
    </xf>
    <xf numFmtId="0" fontId="66" fillId="38" borderId="59" xfId="0" applyFont="1" applyFill="1" applyBorder="1" applyAlignment="1">
      <alignment horizontal="left" vertical="center"/>
    </xf>
    <xf numFmtId="0" fontId="66" fillId="38" borderId="60" xfId="0" applyFont="1" applyFill="1" applyBorder="1" applyAlignment="1">
      <alignment horizontal="left" vertical="center"/>
    </xf>
    <xf numFmtId="0" fontId="66" fillId="38" borderId="80" xfId="0" applyFont="1" applyFill="1" applyBorder="1" applyAlignment="1">
      <alignment horizontal="left" vertical="center" wrapText="1"/>
    </xf>
    <xf numFmtId="0" fontId="66" fillId="38" borderId="81" xfId="0" applyFont="1" applyFill="1" applyBorder="1" applyAlignment="1">
      <alignment horizontal="left" vertical="center" wrapText="1"/>
    </xf>
    <xf numFmtId="0" fontId="66" fillId="38" borderId="82" xfId="0" applyFont="1" applyFill="1" applyBorder="1" applyAlignment="1">
      <alignment horizontal="left" vertical="center" wrapText="1"/>
    </xf>
    <xf numFmtId="0" fontId="66" fillId="38" borderId="83" xfId="0" applyFont="1" applyFill="1" applyBorder="1" applyAlignment="1">
      <alignment horizontal="left" vertical="center" wrapText="1"/>
    </xf>
    <xf numFmtId="0" fontId="66" fillId="4" borderId="80" xfId="0" applyFont="1" applyFill="1" applyBorder="1" applyAlignment="1">
      <alignment horizontal="left" vertical="center" wrapText="1"/>
    </xf>
    <xf numFmtId="0" fontId="66" fillId="4" borderId="81" xfId="0" applyFont="1" applyFill="1" applyBorder="1" applyAlignment="1">
      <alignment horizontal="left" vertical="center" wrapText="1"/>
    </xf>
    <xf numFmtId="0" fontId="66" fillId="4" borderId="82" xfId="0" applyFont="1" applyFill="1" applyBorder="1" applyAlignment="1">
      <alignment horizontal="left" vertical="center" wrapText="1"/>
    </xf>
    <xf numFmtId="0" fontId="66" fillId="4" borderId="83" xfId="0" applyFont="1" applyFill="1" applyBorder="1" applyAlignment="1">
      <alignment horizontal="left" vertical="center" wrapText="1"/>
    </xf>
    <xf numFmtId="0" fontId="66" fillId="38" borderId="10" xfId="0" applyFont="1" applyFill="1" applyBorder="1" applyAlignment="1">
      <alignment horizontal="left" vertical="top" wrapText="1"/>
    </xf>
    <xf numFmtId="0" fontId="66" fillId="38" borderId="77" xfId="0" applyFont="1" applyFill="1" applyBorder="1" applyAlignment="1">
      <alignment horizontal="left" vertical="top" wrapText="1"/>
    </xf>
    <xf numFmtId="0" fontId="66" fillId="38" borderId="39" xfId="0" applyFont="1" applyFill="1" applyBorder="1" applyAlignment="1">
      <alignment horizontal="left" vertical="top" wrapText="1"/>
    </xf>
    <xf numFmtId="0" fontId="66" fillId="38" borderId="78" xfId="0" applyFont="1" applyFill="1" applyBorder="1" applyAlignment="1">
      <alignment horizontal="left" vertical="top" wrapText="1"/>
    </xf>
    <xf numFmtId="0" fontId="66" fillId="4" borderId="52" xfId="1" applyFont="1" applyFill="1" applyBorder="1" applyAlignment="1">
      <alignment horizontal="left" vertical="center" wrapText="1"/>
    </xf>
    <xf numFmtId="0" fontId="66" fillId="4" borderId="54" xfId="1" applyFont="1" applyFill="1" applyBorder="1" applyAlignment="1">
      <alignment horizontal="left" vertical="center" wrapText="1"/>
    </xf>
    <xf numFmtId="0" fontId="66" fillId="4" borderId="58" xfId="1" applyFont="1" applyFill="1" applyBorder="1" applyAlignment="1">
      <alignment horizontal="left" vertical="center" wrapText="1"/>
    </xf>
    <xf numFmtId="0" fontId="66" fillId="4" borderId="60" xfId="1" applyFont="1" applyFill="1" applyBorder="1" applyAlignment="1">
      <alignment horizontal="left" vertical="center" wrapText="1"/>
    </xf>
    <xf numFmtId="0" fontId="66" fillId="38" borderId="10" xfId="1" applyFont="1" applyFill="1" applyBorder="1" applyAlignment="1">
      <alignment horizontal="left" vertical="center" wrapText="1"/>
    </xf>
    <xf numFmtId="0" fontId="66" fillId="38" borderId="77" xfId="1" applyFont="1" applyFill="1" applyBorder="1" applyAlignment="1">
      <alignment horizontal="left" vertical="center" wrapText="1"/>
    </xf>
    <xf numFmtId="0" fontId="66" fillId="38" borderId="39" xfId="1" applyFont="1" applyFill="1" applyBorder="1" applyAlignment="1">
      <alignment horizontal="left" vertical="center" wrapText="1"/>
    </xf>
    <xf numFmtId="0" fontId="66" fillId="38" borderId="78" xfId="1" applyFont="1" applyFill="1" applyBorder="1" applyAlignment="1">
      <alignment horizontal="left" vertical="center" wrapText="1"/>
    </xf>
    <xf numFmtId="0" fontId="66" fillId="4" borderId="53" xfId="3" applyFont="1" applyFill="1" applyBorder="1" applyAlignment="1">
      <alignment horizontal="left" vertical="top" wrapText="1"/>
    </xf>
    <xf numFmtId="0" fontId="66" fillId="4" borderId="54" xfId="3" applyFont="1" applyFill="1" applyBorder="1" applyAlignment="1">
      <alignment horizontal="left" vertical="top" wrapText="1"/>
    </xf>
    <xf numFmtId="0" fontId="66" fillId="4" borderId="59" xfId="3" applyFont="1" applyFill="1" applyBorder="1" applyAlignment="1">
      <alignment horizontal="left" vertical="top" wrapText="1"/>
    </xf>
    <xf numFmtId="0" fontId="66" fillId="4" borderId="60" xfId="3" applyFont="1" applyFill="1" applyBorder="1" applyAlignment="1">
      <alignment horizontal="left" vertical="top" wrapText="1"/>
    </xf>
    <xf numFmtId="0" fontId="66" fillId="4" borderId="105" xfId="0" applyFont="1" applyFill="1" applyBorder="1" applyAlignment="1">
      <alignment horizontal="left" vertical="center" wrapText="1"/>
    </xf>
    <xf numFmtId="0" fontId="66" fillId="4" borderId="57" xfId="0" applyFont="1" applyFill="1" applyBorder="1" applyAlignment="1">
      <alignment horizontal="left" vertical="center" wrapText="1"/>
    </xf>
    <xf numFmtId="0" fontId="66" fillId="38" borderId="105" xfId="0" applyFont="1" applyFill="1" applyBorder="1" applyAlignment="1">
      <alignment horizontal="left" vertical="center" wrapText="1"/>
    </xf>
    <xf numFmtId="0" fontId="66" fillId="38" borderId="57" xfId="0" applyFont="1" applyFill="1" applyBorder="1" applyAlignment="1">
      <alignment horizontal="left" vertical="center" wrapText="1"/>
    </xf>
    <xf numFmtId="0" fontId="66" fillId="4" borderId="0" xfId="0" applyFont="1" applyFill="1" applyAlignment="1">
      <alignment horizontal="left" vertical="top" wrapText="1"/>
    </xf>
    <xf numFmtId="0" fontId="66" fillId="4" borderId="57" xfId="0" applyFont="1" applyFill="1" applyBorder="1" applyAlignment="1">
      <alignment horizontal="left" vertical="top" wrapText="1"/>
    </xf>
    <xf numFmtId="0" fontId="106" fillId="38" borderId="52" xfId="1" applyFont="1" applyFill="1" applyBorder="1" applyAlignment="1">
      <alignment horizontal="left" vertical="center" wrapText="1"/>
    </xf>
    <xf numFmtId="0" fontId="106" fillId="38" borderId="54" xfId="1" applyFont="1" applyFill="1" applyBorder="1" applyAlignment="1">
      <alignment horizontal="left" vertical="center" wrapText="1"/>
    </xf>
    <xf numFmtId="0" fontId="106" fillId="38" borderId="58" xfId="1" applyFont="1" applyFill="1" applyBorder="1" applyAlignment="1">
      <alignment horizontal="left" vertical="center" wrapText="1"/>
    </xf>
    <xf numFmtId="0" fontId="106" fillId="38" borderId="60" xfId="1" applyFont="1" applyFill="1" applyBorder="1" applyAlignment="1">
      <alignment horizontal="left" vertical="center" wrapText="1"/>
    </xf>
    <xf numFmtId="0" fontId="66" fillId="38" borderId="0" xfId="0" applyFont="1" applyFill="1" applyAlignment="1">
      <alignment horizontal="left" vertical="top" wrapText="1"/>
    </xf>
    <xf numFmtId="0" fontId="66" fillId="38" borderId="57" xfId="0" applyFont="1" applyFill="1" applyBorder="1" applyAlignment="1">
      <alignment horizontal="left" vertical="top" wrapText="1"/>
    </xf>
    <xf numFmtId="0" fontId="66" fillId="38" borderId="0" xfId="0" applyFont="1" applyFill="1" applyAlignment="1">
      <alignment horizontal="left" vertical="center"/>
    </xf>
    <xf numFmtId="0" fontId="66" fillId="38" borderId="57" xfId="0" applyFont="1" applyFill="1" applyBorder="1" applyAlignment="1">
      <alignment horizontal="left" vertical="center"/>
    </xf>
    <xf numFmtId="0" fontId="66" fillId="4" borderId="52" xfId="1" applyFont="1" applyFill="1" applyBorder="1" applyAlignment="1">
      <alignment horizontal="center" vertical="center" wrapText="1"/>
    </xf>
    <xf numFmtId="0" fontId="66" fillId="4" borderId="54" xfId="1" applyFont="1" applyFill="1" applyBorder="1" applyAlignment="1">
      <alignment horizontal="center" vertical="center" wrapText="1"/>
    </xf>
    <xf numFmtId="0" fontId="66" fillId="4" borderId="58" xfId="1" applyFont="1" applyFill="1" applyBorder="1" applyAlignment="1">
      <alignment horizontal="center" vertical="center" wrapText="1"/>
    </xf>
    <xf numFmtId="0" fontId="66" fillId="4" borderId="60" xfId="1" applyFont="1" applyFill="1" applyBorder="1" applyAlignment="1">
      <alignment horizontal="center" vertical="center" wrapText="1"/>
    </xf>
    <xf numFmtId="0" fontId="83" fillId="52" borderId="79" xfId="1" applyFill="1" applyBorder="1" applyAlignment="1" applyProtection="1">
      <alignment horizontal="center" vertical="center" wrapText="1"/>
      <protection locked="0"/>
    </xf>
    <xf numFmtId="0" fontId="83" fillId="52" borderId="70" xfId="1" applyFill="1" applyBorder="1" applyAlignment="1" applyProtection="1">
      <alignment horizontal="center" vertical="center" wrapText="1"/>
      <protection locked="0"/>
    </xf>
    <xf numFmtId="0" fontId="65" fillId="53" borderId="0" xfId="1" applyFont="1" applyFill="1" applyAlignment="1" applyProtection="1">
      <alignment horizontal="center" vertical="center" wrapText="1"/>
      <protection locked="0"/>
    </xf>
    <xf numFmtId="0" fontId="65" fillId="53" borderId="1" xfId="1" applyFont="1" applyFill="1" applyBorder="1" applyAlignment="1" applyProtection="1">
      <alignment horizontal="center" vertical="center" wrapText="1"/>
      <protection locked="0"/>
    </xf>
    <xf numFmtId="0" fontId="65" fillId="2" borderId="0" xfId="1" applyFont="1" applyFill="1" applyAlignment="1" applyProtection="1">
      <alignment horizontal="center" vertical="center" wrapText="1"/>
      <protection locked="0"/>
    </xf>
    <xf numFmtId="0" fontId="65" fillId="2" borderId="1" xfId="1" applyFont="1" applyFill="1" applyBorder="1" applyAlignment="1" applyProtection="1">
      <alignment horizontal="center" vertical="center" wrapText="1"/>
      <protection locked="0"/>
    </xf>
    <xf numFmtId="0" fontId="83" fillId="30" borderId="15" xfId="1" applyFill="1" applyBorder="1" applyAlignment="1" applyProtection="1">
      <alignment horizontal="center" vertical="center" wrapText="1"/>
      <protection locked="0"/>
    </xf>
    <xf numFmtId="0" fontId="83" fillId="30" borderId="1" xfId="1" applyFill="1" applyBorder="1" applyAlignment="1" applyProtection="1">
      <alignment horizontal="center" vertical="center" wrapText="1"/>
      <protection locked="0"/>
    </xf>
    <xf numFmtId="0" fontId="83" fillId="30" borderId="79" xfId="1" applyFill="1" applyBorder="1" applyAlignment="1" applyProtection="1">
      <alignment horizontal="center" vertical="center" wrapText="1"/>
      <protection locked="0"/>
    </xf>
    <xf numFmtId="0" fontId="83" fillId="30" borderId="70" xfId="1" applyFill="1" applyBorder="1" applyAlignment="1" applyProtection="1">
      <alignment horizontal="center" vertical="center" wrapText="1"/>
      <protection locked="0"/>
    </xf>
    <xf numFmtId="0" fontId="83" fillId="30" borderId="0" xfId="1" applyFill="1" applyAlignment="1" applyProtection="1">
      <alignment horizontal="center" vertical="center" wrapText="1"/>
      <protection locked="0"/>
    </xf>
    <xf numFmtId="0" fontId="65" fillId="53" borderId="57" xfId="1" applyFont="1" applyFill="1" applyBorder="1" applyAlignment="1" applyProtection="1">
      <alignment horizontal="center" vertical="center" wrapText="1"/>
      <protection locked="0"/>
    </xf>
    <xf numFmtId="0" fontId="65" fillId="53" borderId="70" xfId="1" applyFont="1" applyFill="1" applyBorder="1" applyAlignment="1" applyProtection="1">
      <alignment horizontal="center" vertical="center" wrapText="1"/>
      <protection locked="0"/>
    </xf>
    <xf numFmtId="0" fontId="83" fillId="52" borderId="57" xfId="1" applyFill="1" applyBorder="1" applyAlignment="1" applyProtection="1">
      <alignment horizontal="center" vertical="center" wrapText="1"/>
      <protection locked="0"/>
    </xf>
    <xf numFmtId="0" fontId="61" fillId="52" borderId="79" xfId="1" applyFont="1" applyFill="1" applyBorder="1" applyAlignment="1" applyProtection="1">
      <alignment horizontal="center" vertical="center" wrapText="1"/>
      <protection locked="0"/>
    </xf>
    <xf numFmtId="0" fontId="61" fillId="52" borderId="70" xfId="1" applyFont="1" applyFill="1" applyBorder="1" applyAlignment="1" applyProtection="1">
      <alignment horizontal="center" vertical="center" wrapText="1"/>
      <protection locked="0"/>
    </xf>
    <xf numFmtId="0" fontId="66" fillId="16" borderId="53" xfId="0" applyFont="1" applyFill="1" applyBorder="1" applyAlignment="1">
      <alignment horizontal="left" vertical="center" wrapText="1"/>
    </xf>
    <xf numFmtId="0" fontId="66" fillId="16" borderId="59" xfId="0" applyFont="1" applyFill="1" applyBorder="1" applyAlignment="1">
      <alignment horizontal="left" vertical="center" wrapText="1"/>
    </xf>
    <xf numFmtId="0" fontId="65" fillId="2" borderId="79" xfId="1" applyFont="1" applyFill="1" applyBorder="1" applyAlignment="1" applyProtection="1">
      <alignment horizontal="center" vertical="center" wrapText="1"/>
      <protection locked="0"/>
    </xf>
    <xf numFmtId="0" fontId="65" fillId="2" borderId="57" xfId="1" applyFont="1" applyFill="1" applyBorder="1" applyAlignment="1" applyProtection="1">
      <alignment horizontal="center" vertical="center" wrapText="1"/>
      <protection locked="0"/>
    </xf>
    <xf numFmtId="0" fontId="65" fillId="2" borderId="70" xfId="1" applyFont="1" applyFill="1" applyBorder="1" applyAlignment="1" applyProtection="1">
      <alignment horizontal="center" vertical="center" wrapText="1"/>
      <protection locked="0"/>
    </xf>
    <xf numFmtId="0" fontId="66" fillId="16" borderId="54" xfId="0" applyFont="1" applyFill="1" applyBorder="1" applyAlignment="1">
      <alignment horizontal="left" vertical="center" wrapText="1"/>
    </xf>
    <xf numFmtId="0" fontId="66" fillId="16" borderId="60" xfId="0" applyFont="1" applyFill="1" applyBorder="1" applyAlignment="1">
      <alignment horizontal="left" vertical="center" wrapText="1"/>
    </xf>
    <xf numFmtId="0" fontId="61" fillId="52" borderId="15" xfId="1" applyFont="1" applyFill="1" applyBorder="1" applyAlignment="1" applyProtection="1">
      <alignment horizontal="center" vertical="center" wrapText="1"/>
      <protection locked="0"/>
    </xf>
    <xf numFmtId="0" fontId="61" fillId="52" borderId="1" xfId="1" applyFont="1" applyFill="1" applyBorder="1" applyAlignment="1" applyProtection="1">
      <alignment horizontal="center" vertical="center" wrapText="1"/>
      <protection locked="0"/>
    </xf>
    <xf numFmtId="0" fontId="65" fillId="2" borderId="15" xfId="1" applyFont="1" applyFill="1" applyBorder="1" applyAlignment="1" applyProtection="1">
      <alignment horizontal="center" vertical="center" wrapText="1"/>
      <protection locked="0"/>
    </xf>
    <xf numFmtId="0" fontId="88" fillId="2" borderId="15" xfId="1" applyFont="1" applyFill="1" applyBorder="1" applyAlignment="1" applyProtection="1">
      <alignment horizontal="center" vertical="center" wrapText="1"/>
      <protection locked="0"/>
    </xf>
    <xf numFmtId="0" fontId="88" fillId="2" borderId="1" xfId="1" applyFont="1" applyFill="1" applyBorder="1" applyAlignment="1" applyProtection="1">
      <alignment horizontal="center" vertical="center" wrapText="1"/>
      <protection locked="0"/>
    </xf>
    <xf numFmtId="0" fontId="66" fillId="16" borderId="53" xfId="1" applyFont="1" applyFill="1" applyBorder="1" applyAlignment="1" applyProtection="1">
      <alignment horizontal="left" vertical="top" wrapText="1"/>
      <protection locked="0"/>
    </xf>
    <xf numFmtId="0" fontId="66" fillId="16" borderId="54" xfId="1" applyFont="1" applyFill="1" applyBorder="1" applyAlignment="1" applyProtection="1">
      <alignment horizontal="left" vertical="top" wrapText="1"/>
      <protection locked="0"/>
    </xf>
    <xf numFmtId="0" fontId="66" fillId="16" borderId="59" xfId="1" applyFont="1" applyFill="1" applyBorder="1" applyAlignment="1" applyProtection="1">
      <alignment horizontal="left" vertical="top" wrapText="1"/>
      <protection locked="0"/>
    </xf>
    <xf numFmtId="0" fontId="66" fillId="16" borderId="60" xfId="1" applyFont="1" applyFill="1" applyBorder="1" applyAlignment="1" applyProtection="1">
      <alignment horizontal="left" vertical="top" wrapText="1"/>
      <protection locked="0"/>
    </xf>
    <xf numFmtId="0" fontId="106" fillId="38" borderId="52" xfId="1" applyFont="1" applyFill="1" applyBorder="1" applyAlignment="1">
      <alignment vertical="center" wrapText="1"/>
    </xf>
    <xf numFmtId="0" fontId="106" fillId="38" borderId="54" xfId="1" applyFont="1" applyFill="1" applyBorder="1" applyAlignment="1">
      <alignment vertical="center" wrapText="1"/>
    </xf>
    <xf numFmtId="0" fontId="106" fillId="38" borderId="58" xfId="1" applyFont="1" applyFill="1" applyBorder="1" applyAlignment="1">
      <alignment vertical="center" wrapText="1"/>
    </xf>
    <xf numFmtId="0" fontId="106" fillId="38" borderId="60" xfId="1" applyFont="1" applyFill="1" applyBorder="1" applyAlignment="1">
      <alignment vertical="center" wrapText="1"/>
    </xf>
    <xf numFmtId="0" fontId="66" fillId="4" borderId="53" xfId="1" applyFont="1" applyFill="1" applyBorder="1" applyAlignment="1" applyProtection="1">
      <alignment vertical="center" wrapText="1"/>
      <protection locked="0"/>
    </xf>
    <xf numFmtId="0" fontId="66" fillId="4" borderId="54" xfId="1" applyFont="1" applyFill="1" applyBorder="1" applyAlignment="1" applyProtection="1">
      <alignment vertical="center" wrapText="1"/>
      <protection locked="0"/>
    </xf>
    <xf numFmtId="0" fontId="66" fillId="4" borderId="59" xfId="1" applyFont="1" applyFill="1" applyBorder="1" applyAlignment="1" applyProtection="1">
      <alignment vertical="center" wrapText="1"/>
      <protection locked="0"/>
    </xf>
    <xf numFmtId="0" fontId="66" fillId="4" borderId="60" xfId="1" applyFont="1" applyFill="1" applyBorder="1" applyAlignment="1" applyProtection="1">
      <alignment vertical="center" wrapText="1"/>
      <protection locked="0"/>
    </xf>
    <xf numFmtId="0" fontId="89" fillId="42" borderId="52" xfId="1" applyFont="1" applyFill="1" applyBorder="1" applyAlignment="1" applyProtection="1">
      <alignment horizontal="center" vertical="center" wrapText="1" readingOrder="1"/>
      <protection locked="0"/>
    </xf>
    <xf numFmtId="0" fontId="89" fillId="42" borderId="54" xfId="1" applyFont="1" applyFill="1" applyBorder="1" applyAlignment="1" applyProtection="1">
      <alignment horizontal="center" vertical="center" wrapText="1" readingOrder="1"/>
      <protection locked="0"/>
    </xf>
    <xf numFmtId="0" fontId="89" fillId="42" borderId="58" xfId="1" applyFont="1" applyFill="1" applyBorder="1" applyAlignment="1" applyProtection="1">
      <alignment horizontal="center" vertical="center" wrapText="1" readingOrder="1"/>
      <protection locked="0"/>
    </xf>
    <xf numFmtId="0" fontId="89" fillId="42" borderId="60" xfId="1" applyFont="1" applyFill="1" applyBorder="1" applyAlignment="1" applyProtection="1">
      <alignment horizontal="center" vertical="center" wrapText="1" readingOrder="1"/>
      <protection locked="0"/>
    </xf>
    <xf numFmtId="0" fontId="78" fillId="42" borderId="67" xfId="1" applyFont="1" applyFill="1" applyBorder="1" applyAlignment="1" applyProtection="1">
      <alignment horizontal="center" vertical="center" wrapText="1" readingOrder="1"/>
      <protection locked="0"/>
    </xf>
    <xf numFmtId="0" fontId="78" fillId="42" borderId="72" xfId="1" applyFont="1" applyFill="1" applyBorder="1" applyAlignment="1" applyProtection="1">
      <alignment horizontal="center" vertical="center" wrapText="1" readingOrder="1"/>
      <protection locked="0"/>
    </xf>
    <xf numFmtId="0" fontId="59" fillId="42" borderId="52" xfId="1" applyFont="1" applyFill="1" applyBorder="1" applyAlignment="1">
      <alignment horizontal="center" vertical="center" wrapText="1"/>
    </xf>
    <xf numFmtId="0" fontId="59" fillId="42" borderId="54" xfId="1" applyFont="1" applyFill="1" applyBorder="1" applyAlignment="1">
      <alignment horizontal="center" vertical="center" wrapText="1"/>
    </xf>
    <xf numFmtId="0" fontId="59" fillId="42" borderId="56" xfId="1" applyFont="1" applyFill="1" applyBorder="1" applyAlignment="1">
      <alignment horizontal="center" vertical="center" wrapText="1"/>
    </xf>
    <xf numFmtId="0" fontId="59" fillId="42" borderId="57" xfId="1" applyFont="1" applyFill="1" applyBorder="1" applyAlignment="1">
      <alignment horizontal="center" vertical="center" wrapText="1"/>
    </xf>
    <xf numFmtId="0" fontId="59" fillId="42" borderId="58" xfId="1" applyFont="1" applyFill="1" applyBorder="1" applyAlignment="1">
      <alignment horizontal="center" vertical="center" wrapText="1"/>
    </xf>
    <xf numFmtId="0" fontId="59" fillId="42" borderId="60" xfId="1" applyFont="1" applyFill="1" applyBorder="1" applyAlignment="1">
      <alignment horizontal="center" vertical="center" wrapText="1"/>
    </xf>
    <xf numFmtId="0" fontId="61" fillId="42" borderId="52" xfId="1" applyFont="1" applyFill="1" applyBorder="1" applyAlignment="1" applyProtection="1">
      <alignment horizontal="center" vertical="center" wrapText="1" readingOrder="1"/>
      <protection locked="0"/>
    </xf>
    <xf numFmtId="0" fontId="61" fillId="42" borderId="53" xfId="1" applyFont="1" applyFill="1" applyBorder="1" applyAlignment="1" applyProtection="1">
      <alignment horizontal="center" vertical="center" wrapText="1" readingOrder="1"/>
      <protection locked="0"/>
    </xf>
    <xf numFmtId="0" fontId="61" fillId="42" borderId="54" xfId="1" applyFont="1" applyFill="1" applyBorder="1" applyAlignment="1" applyProtection="1">
      <alignment horizontal="center" vertical="center" wrapText="1" readingOrder="1"/>
      <protection locked="0"/>
    </xf>
    <xf numFmtId="0" fontId="61" fillId="42" borderId="56" xfId="1" applyFont="1" applyFill="1" applyBorder="1" applyAlignment="1" applyProtection="1">
      <alignment horizontal="center" vertical="center" wrapText="1" readingOrder="1"/>
      <protection locked="0"/>
    </xf>
    <xf numFmtId="0" fontId="61" fillId="42" borderId="0" xfId="1" applyFont="1" applyFill="1" applyAlignment="1" applyProtection="1">
      <alignment horizontal="center" vertical="center" wrapText="1" readingOrder="1"/>
      <protection locked="0"/>
    </xf>
    <xf numFmtId="0" fontId="61" fillId="42" borderId="57" xfId="1" applyFont="1" applyFill="1" applyBorder="1" applyAlignment="1" applyProtection="1">
      <alignment horizontal="center" vertical="center" wrapText="1" readingOrder="1"/>
      <protection locked="0"/>
    </xf>
    <xf numFmtId="0" fontId="61" fillId="42" borderId="58" xfId="1" applyFont="1" applyFill="1" applyBorder="1" applyAlignment="1" applyProtection="1">
      <alignment horizontal="center" vertical="center" wrapText="1" readingOrder="1"/>
      <protection locked="0"/>
    </xf>
    <xf numFmtId="0" fontId="61" fillId="42" borderId="59" xfId="1" applyFont="1" applyFill="1" applyBorder="1" applyAlignment="1" applyProtection="1">
      <alignment horizontal="center" vertical="center" wrapText="1" readingOrder="1"/>
      <protection locked="0"/>
    </xf>
    <xf numFmtId="0" fontId="61" fillId="42" borderId="60" xfId="1" applyFont="1" applyFill="1" applyBorder="1" applyAlignment="1" applyProtection="1">
      <alignment horizontal="center" vertical="center" wrapText="1" readingOrder="1"/>
      <protection locked="0"/>
    </xf>
    <xf numFmtId="0" fontId="78" fillId="42" borderId="52" xfId="1" applyFont="1" applyFill="1" applyBorder="1" applyAlignment="1" applyProtection="1">
      <alignment horizontal="center" vertical="center" wrapText="1" readingOrder="1"/>
      <protection locked="0"/>
    </xf>
    <xf numFmtId="0" fontId="78" fillId="42" borderId="54" xfId="1" applyFont="1" applyFill="1" applyBorder="1" applyAlignment="1" applyProtection="1">
      <alignment horizontal="center" vertical="center" wrapText="1" readingOrder="1"/>
      <protection locked="0"/>
    </xf>
    <xf numFmtId="0" fontId="78" fillId="42" borderId="58" xfId="1" applyFont="1" applyFill="1" applyBorder="1" applyAlignment="1" applyProtection="1">
      <alignment horizontal="center" vertical="center" wrapText="1" readingOrder="1"/>
      <protection locked="0"/>
    </xf>
    <xf numFmtId="0" fontId="78" fillId="42" borderId="60" xfId="1" applyFont="1" applyFill="1" applyBorder="1" applyAlignment="1" applyProtection="1">
      <alignment horizontal="center" vertical="center" wrapText="1" readingOrder="1"/>
      <protection locked="0"/>
    </xf>
    <xf numFmtId="0" fontId="103" fillId="42" borderId="52" xfId="1" applyFont="1" applyFill="1" applyBorder="1" applyAlignment="1">
      <alignment horizontal="left" vertical="center" wrapText="1"/>
    </xf>
    <xf numFmtId="0" fontId="103" fillId="42" borderId="53" xfId="1" applyFont="1" applyFill="1" applyBorder="1" applyAlignment="1">
      <alignment horizontal="left" vertical="center" wrapText="1"/>
    </xf>
    <xf numFmtId="0" fontId="103" fillId="42" borderId="54" xfId="1" applyFont="1" applyFill="1" applyBorder="1" applyAlignment="1">
      <alignment horizontal="left" vertical="center" wrapText="1"/>
    </xf>
    <xf numFmtId="0" fontId="103" fillId="42" borderId="56" xfId="1" applyFont="1" applyFill="1" applyBorder="1" applyAlignment="1">
      <alignment horizontal="left" vertical="center" wrapText="1"/>
    </xf>
    <xf numFmtId="0" fontId="103" fillId="42" borderId="0" xfId="1" applyFont="1" applyFill="1" applyAlignment="1">
      <alignment horizontal="left" vertical="center" wrapText="1"/>
    </xf>
    <xf numFmtId="0" fontId="103" fillId="42" borderId="57" xfId="1" applyFont="1" applyFill="1" applyBorder="1" applyAlignment="1">
      <alignment horizontal="left" vertical="center" wrapText="1"/>
    </xf>
    <xf numFmtId="0" fontId="103" fillId="42" borderId="58" xfId="1" applyFont="1" applyFill="1" applyBorder="1" applyAlignment="1">
      <alignment horizontal="left" vertical="center" wrapText="1"/>
    </xf>
    <xf numFmtId="0" fontId="103" fillId="42" borderId="59" xfId="1" applyFont="1" applyFill="1" applyBorder="1" applyAlignment="1">
      <alignment horizontal="left" vertical="center" wrapText="1"/>
    </xf>
    <xf numFmtId="0" fontId="103" fillId="42" borderId="60" xfId="1" applyFont="1" applyFill="1" applyBorder="1" applyAlignment="1">
      <alignment horizontal="left" vertical="center" wrapText="1"/>
    </xf>
    <xf numFmtId="0" fontId="66" fillId="4" borderId="53" xfId="1" applyFont="1" applyFill="1" applyBorder="1" applyAlignment="1" applyProtection="1">
      <alignment horizontal="left" vertical="center" wrapText="1"/>
      <protection locked="0"/>
    </xf>
    <xf numFmtId="0" fontId="66" fillId="4" borderId="54" xfId="1" applyFont="1" applyFill="1" applyBorder="1" applyAlignment="1" applyProtection="1">
      <alignment horizontal="left" vertical="center" wrapText="1"/>
      <protection locked="0"/>
    </xf>
    <xf numFmtId="0" fontId="66" fillId="4" borderId="59" xfId="1" applyFont="1" applyFill="1" applyBorder="1" applyAlignment="1" applyProtection="1">
      <alignment horizontal="left" vertical="center" wrapText="1"/>
      <protection locked="0"/>
    </xf>
    <xf numFmtId="0" fontId="66" fillId="4" borderId="60" xfId="1" applyFont="1" applyFill="1" applyBorder="1" applyAlignment="1" applyProtection="1">
      <alignment horizontal="left" vertical="center" wrapText="1"/>
      <protection locked="0"/>
    </xf>
    <xf numFmtId="0" fontId="66" fillId="4" borderId="0" xfId="0" applyFont="1" applyFill="1" applyAlignment="1">
      <alignment horizontal="left" vertical="center" wrapText="1"/>
    </xf>
    <xf numFmtId="0" fontId="66" fillId="4" borderId="59" xfId="0" applyFont="1" applyFill="1" applyBorder="1" applyAlignment="1">
      <alignment horizontal="left" vertical="center" wrapText="1"/>
    </xf>
    <xf numFmtId="0" fontId="66" fillId="4" borderId="60" xfId="0" applyFont="1" applyFill="1" applyBorder="1" applyAlignment="1">
      <alignment horizontal="left" vertical="center" wrapText="1"/>
    </xf>
    <xf numFmtId="0" fontId="95" fillId="4" borderId="0" xfId="3" applyFont="1" applyFill="1" applyAlignment="1">
      <alignment horizontal="left" vertical="center"/>
    </xf>
    <xf numFmtId="0" fontId="94" fillId="0" borderId="0" xfId="3" applyFont="1" applyAlignment="1">
      <alignment horizontal="left" vertical="center" wrapText="1"/>
    </xf>
    <xf numFmtId="0" fontId="95" fillId="45" borderId="0" xfId="3" applyFont="1" applyFill="1" applyAlignment="1">
      <alignment horizontal="left" vertical="center"/>
    </xf>
    <xf numFmtId="0" fontId="94" fillId="0" borderId="0" xfId="3" applyFont="1" applyAlignment="1">
      <alignment horizontal="left" vertical="center"/>
    </xf>
    <xf numFmtId="0" fontId="96" fillId="45" borderId="0" xfId="3" applyFont="1" applyFill="1" applyAlignment="1">
      <alignment horizontal="left" vertical="center" wrapText="1"/>
    </xf>
    <xf numFmtId="0" fontId="96" fillId="12" borderId="39" xfId="3" applyFont="1" applyFill="1" applyBorder="1" applyAlignment="1">
      <alignment horizontal="center" vertical="center" wrapText="1"/>
    </xf>
    <xf numFmtId="0" fontId="96" fillId="12" borderId="16" xfId="3" applyFont="1" applyFill="1" applyBorder="1" applyAlignment="1">
      <alignment horizontal="center" vertical="center" wrapText="1"/>
    </xf>
    <xf numFmtId="0" fontId="98" fillId="32" borderId="0" xfId="3" applyFont="1" applyFill="1" applyAlignment="1">
      <alignment horizontal="center" vertical="center" wrapText="1"/>
    </xf>
    <xf numFmtId="0" fontId="100" fillId="47" borderId="9" xfId="1" applyFont="1" applyFill="1" applyBorder="1" applyAlignment="1">
      <alignment horizontal="center" vertical="center" wrapText="1"/>
    </xf>
    <xf numFmtId="0" fontId="100" fillId="47" borderId="41" xfId="1" applyFont="1" applyFill="1" applyBorder="1" applyAlignment="1">
      <alignment horizontal="center" vertical="center" wrapText="1"/>
    </xf>
    <xf numFmtId="0" fontId="100" fillId="47" borderId="36" xfId="1" applyFont="1" applyFill="1" applyBorder="1" applyAlignment="1">
      <alignment horizontal="center" vertical="center" wrapText="1"/>
    </xf>
    <xf numFmtId="0" fontId="101" fillId="47" borderId="9" xfId="1" applyFont="1" applyFill="1" applyBorder="1" applyAlignment="1">
      <alignment horizontal="center" vertical="center" wrapText="1"/>
    </xf>
    <xf numFmtId="0" fontId="101" fillId="47" borderId="36" xfId="1" applyFont="1" applyFill="1" applyBorder="1" applyAlignment="1">
      <alignment horizontal="center" vertical="center" wrapText="1"/>
    </xf>
    <xf numFmtId="0" fontId="101" fillId="47" borderId="41" xfId="1" applyFont="1" applyFill="1" applyBorder="1" applyAlignment="1">
      <alignment horizontal="center" vertical="center" wrapText="1"/>
    </xf>
    <xf numFmtId="0" fontId="99" fillId="47" borderId="9" xfId="1" applyFont="1" applyFill="1" applyBorder="1" applyAlignment="1">
      <alignment horizontal="center" vertical="center" wrapText="1"/>
    </xf>
    <xf numFmtId="0" fontId="99" fillId="47" borderId="36" xfId="1" applyFont="1" applyFill="1" applyBorder="1" applyAlignment="1">
      <alignment horizontal="center" vertical="center" wrapText="1"/>
    </xf>
    <xf numFmtId="0" fontId="99" fillId="47" borderId="41" xfId="1" applyFont="1" applyFill="1" applyBorder="1" applyAlignment="1">
      <alignment horizontal="center" vertical="center" wrapText="1"/>
    </xf>
    <xf numFmtId="0" fontId="17" fillId="45" borderId="0" xfId="3" applyFont="1" applyFill="1" applyAlignment="1">
      <alignment horizontal="center" vertical="center" wrapText="1"/>
    </xf>
    <xf numFmtId="0" fontId="37" fillId="32" borderId="9" xfId="3" applyFont="1" applyFill="1" applyBorder="1" applyAlignment="1">
      <alignment horizontal="left" vertical="center"/>
    </xf>
    <xf numFmtId="0" fontId="37" fillId="32" borderId="36" xfId="3" applyFont="1" applyFill="1" applyBorder="1" applyAlignment="1">
      <alignment horizontal="left" vertical="center"/>
    </xf>
    <xf numFmtId="0" fontId="88" fillId="2" borderId="0" xfId="1" applyFont="1" applyFill="1" applyAlignment="1" applyProtection="1">
      <alignment horizontal="center" vertical="center" wrapText="1"/>
      <protection locked="0"/>
    </xf>
    <xf numFmtId="0" fontId="102" fillId="0" borderId="37" xfId="1" applyFont="1" applyBorder="1" applyAlignment="1" applyProtection="1">
      <alignment horizontal="left" vertical="center" wrapText="1"/>
      <protection locked="0"/>
    </xf>
    <xf numFmtId="0" fontId="102" fillId="0" borderId="0" xfId="1" applyFont="1" applyAlignment="1" applyProtection="1">
      <alignment horizontal="left" vertical="center" wrapText="1"/>
      <protection locked="0"/>
    </xf>
    <xf numFmtId="0" fontId="102" fillId="0" borderId="49" xfId="1" applyFont="1" applyBorder="1" applyAlignment="1" applyProtection="1">
      <alignment horizontal="left" vertical="center" wrapText="1"/>
      <protection locked="0"/>
    </xf>
    <xf numFmtId="0" fontId="62" fillId="39" borderId="37" xfId="1" applyFont="1" applyFill="1" applyBorder="1" applyAlignment="1">
      <alignment horizontal="center" vertical="center" wrapText="1"/>
    </xf>
    <xf numFmtId="0" fontId="62" fillId="39" borderId="0" xfId="1" applyFont="1" applyFill="1" applyAlignment="1">
      <alignment horizontal="center" vertical="center" wrapText="1"/>
    </xf>
    <xf numFmtId="0" fontId="62" fillId="39" borderId="49" xfId="1" applyFont="1" applyFill="1" applyBorder="1" applyAlignment="1">
      <alignment horizontal="center" vertical="center" wrapText="1"/>
    </xf>
    <xf numFmtId="0" fontId="27" fillId="0" borderId="37" xfId="1" applyFont="1" applyBorder="1" applyAlignment="1" applyProtection="1">
      <alignment horizontal="center" vertical="center" wrapText="1" readingOrder="1"/>
      <protection locked="0"/>
    </xf>
    <xf numFmtId="0" fontId="27" fillId="0" borderId="0" xfId="1" applyFont="1" applyAlignment="1" applyProtection="1">
      <alignment horizontal="center" vertical="center" wrapText="1" readingOrder="1"/>
      <protection locked="0"/>
    </xf>
    <xf numFmtId="0" fontId="27" fillId="0" borderId="49" xfId="1" applyFont="1" applyBorder="1" applyAlignment="1" applyProtection="1">
      <alignment horizontal="center" vertical="center" wrapText="1" readingOrder="1"/>
      <protection locked="0"/>
    </xf>
    <xf numFmtId="0" fontId="63" fillId="38" borderId="37" xfId="1" applyFont="1" applyFill="1" applyBorder="1" applyAlignment="1" applyProtection="1">
      <alignment horizontal="center" vertical="center" wrapText="1" readingOrder="1"/>
      <protection locked="0"/>
    </xf>
    <xf numFmtId="0" fontId="63" fillId="38" borderId="0" xfId="1" applyFont="1" applyFill="1" applyAlignment="1" applyProtection="1">
      <alignment horizontal="center" vertical="center" wrapText="1" readingOrder="1"/>
      <protection locked="0"/>
    </xf>
    <xf numFmtId="0" fontId="63" fillId="38" borderId="49" xfId="1" applyFont="1" applyFill="1" applyBorder="1" applyAlignment="1" applyProtection="1">
      <alignment horizontal="center" vertical="center" wrapText="1" readingOrder="1"/>
      <protection locked="0"/>
    </xf>
    <xf numFmtId="2" fontId="89" fillId="42" borderId="52" xfId="1" applyNumberFormat="1" applyFont="1" applyFill="1" applyBorder="1" applyAlignment="1" applyProtection="1">
      <alignment horizontal="center" vertical="center" wrapText="1" readingOrder="1"/>
      <protection locked="0"/>
    </xf>
    <xf numFmtId="2" fontId="89" fillId="42" borderId="54" xfId="1" applyNumberFormat="1" applyFont="1" applyFill="1" applyBorder="1" applyAlignment="1" applyProtection="1">
      <alignment horizontal="center" vertical="center" wrapText="1" readingOrder="1"/>
      <protection locked="0"/>
    </xf>
    <xf numFmtId="2" fontId="89" fillId="42" borderId="58" xfId="1" applyNumberFormat="1" applyFont="1" applyFill="1" applyBorder="1" applyAlignment="1" applyProtection="1">
      <alignment horizontal="center" vertical="center" wrapText="1" readingOrder="1"/>
      <protection locked="0"/>
    </xf>
    <xf numFmtId="2" fontId="89" fillId="42" borderId="60" xfId="1" applyNumberFormat="1" applyFont="1" applyFill="1" applyBorder="1" applyAlignment="1" applyProtection="1">
      <alignment horizontal="center" vertical="center" wrapText="1" readingOrder="1"/>
      <protection locked="0"/>
    </xf>
    <xf numFmtId="10" fontId="56" fillId="42" borderId="67" xfId="1" applyNumberFormat="1" applyFont="1" applyFill="1" applyBorder="1" applyAlignment="1" applyProtection="1">
      <alignment horizontal="center" vertical="center" wrapText="1" readingOrder="1"/>
      <protection locked="0"/>
    </xf>
    <xf numFmtId="10" fontId="56" fillId="42" borderId="72" xfId="1" applyNumberFormat="1" applyFont="1" applyFill="1" applyBorder="1" applyAlignment="1" applyProtection="1">
      <alignment horizontal="center" vertical="center" wrapText="1" readingOrder="1"/>
      <protection locked="0"/>
    </xf>
    <xf numFmtId="0" fontId="88" fillId="2" borderId="79" xfId="1" applyFont="1" applyFill="1" applyBorder="1" applyAlignment="1" applyProtection="1">
      <alignment horizontal="center" vertical="center" wrapText="1"/>
      <protection locked="0"/>
    </xf>
    <xf numFmtId="0" fontId="88" fillId="2" borderId="57" xfId="1" applyFont="1" applyFill="1" applyBorder="1" applyAlignment="1" applyProtection="1">
      <alignment horizontal="center" vertical="center" wrapText="1"/>
      <protection locked="0"/>
    </xf>
    <xf numFmtId="0" fontId="88" fillId="2" borderId="70" xfId="1" applyFont="1" applyFill="1" applyBorder="1" applyAlignment="1" applyProtection="1">
      <alignment horizontal="center" vertical="center" wrapText="1"/>
      <protection locked="0"/>
    </xf>
    <xf numFmtId="169" fontId="102" fillId="0" borderId="11" xfId="1" applyNumberFormat="1" applyFont="1" applyBorder="1" applyAlignment="1" applyProtection="1">
      <alignment horizontal="center" vertical="center" wrapText="1" readingOrder="1"/>
      <protection locked="0"/>
    </xf>
    <xf numFmtId="169" fontId="102" fillId="0" borderId="65" xfId="1" applyNumberFormat="1" applyFont="1" applyBorder="1" applyAlignment="1" applyProtection="1">
      <alignment horizontal="center" vertical="center" wrapText="1" readingOrder="1"/>
      <protection locked="0"/>
    </xf>
    <xf numFmtId="2" fontId="112" fillId="0" borderId="15" xfId="1" applyNumberFormat="1" applyFont="1" applyBorder="1" applyAlignment="1" applyProtection="1">
      <alignment horizontal="center" vertical="center" wrapText="1" readingOrder="1"/>
      <protection locked="0"/>
    </xf>
    <xf numFmtId="2" fontId="112" fillId="0" borderId="49" xfId="1" applyNumberFormat="1" applyFont="1" applyBorder="1" applyAlignment="1" applyProtection="1">
      <alignment horizontal="center" vertical="center" wrapText="1" readingOrder="1"/>
      <protection locked="0"/>
    </xf>
    <xf numFmtId="0" fontId="98" fillId="0" borderId="37" xfId="1" applyFont="1" applyBorder="1" applyAlignment="1" applyProtection="1">
      <alignment horizontal="center" vertical="center" wrapText="1" readingOrder="1"/>
      <protection locked="0"/>
    </xf>
    <xf numFmtId="0" fontId="98" fillId="0" borderId="1" xfId="1" applyFont="1" applyBorder="1" applyAlignment="1" applyProtection="1">
      <alignment horizontal="center" vertical="center" wrapText="1" readingOrder="1"/>
      <protection locked="0"/>
    </xf>
    <xf numFmtId="2" fontId="98" fillId="0" borderId="15" xfId="1" applyNumberFormat="1" applyFont="1" applyBorder="1" applyAlignment="1" applyProtection="1">
      <alignment horizontal="center" vertical="center" wrapText="1" readingOrder="1"/>
      <protection locked="0"/>
    </xf>
    <xf numFmtId="2" fontId="98" fillId="0" borderId="49" xfId="1" applyNumberFormat="1" applyFont="1" applyBorder="1" applyAlignment="1" applyProtection="1">
      <alignment horizontal="center" vertical="center" wrapText="1" readingOrder="1"/>
      <protection locked="0"/>
    </xf>
    <xf numFmtId="9" fontId="56" fillId="0" borderId="66" xfId="1" applyNumberFormat="1" applyFont="1" applyBorder="1" applyAlignment="1" applyProtection="1">
      <alignment horizontal="center" vertical="center" wrapText="1" readingOrder="1"/>
      <protection locked="0"/>
    </xf>
    <xf numFmtId="9" fontId="56" fillId="0" borderId="64" xfId="1" applyNumberFormat="1" applyFont="1" applyBorder="1" applyAlignment="1" applyProtection="1">
      <alignment horizontal="center" vertical="center" wrapText="1" readingOrder="1"/>
      <protection locked="0"/>
    </xf>
    <xf numFmtId="9" fontId="60" fillId="42" borderId="52" xfId="1" applyNumberFormat="1" applyFont="1" applyFill="1" applyBorder="1" applyAlignment="1" applyProtection="1">
      <alignment horizontal="center" vertical="center" wrapText="1" readingOrder="1"/>
      <protection locked="0"/>
    </xf>
    <xf numFmtId="9" fontId="60" fillId="42" borderId="53" xfId="1" applyNumberFormat="1" applyFont="1" applyFill="1" applyBorder="1" applyAlignment="1" applyProtection="1">
      <alignment horizontal="center" vertical="center" wrapText="1" readingOrder="1"/>
      <protection locked="0"/>
    </xf>
    <xf numFmtId="9" fontId="60" fillId="42" borderId="54" xfId="1" applyNumberFormat="1" applyFont="1" applyFill="1" applyBorder="1" applyAlignment="1" applyProtection="1">
      <alignment horizontal="center" vertical="center" wrapText="1" readingOrder="1"/>
      <protection locked="0"/>
    </xf>
    <xf numFmtId="9" fontId="60" fillId="42" borderId="56" xfId="1" applyNumberFormat="1" applyFont="1" applyFill="1" applyBorder="1" applyAlignment="1" applyProtection="1">
      <alignment horizontal="center" vertical="center" wrapText="1" readingOrder="1"/>
      <protection locked="0"/>
    </xf>
    <xf numFmtId="9" fontId="60" fillId="42" borderId="57" xfId="1" applyNumberFormat="1" applyFont="1" applyFill="1" applyBorder="1" applyAlignment="1" applyProtection="1">
      <alignment horizontal="center" vertical="center" wrapText="1" readingOrder="1"/>
      <protection locked="0"/>
    </xf>
    <xf numFmtId="9" fontId="60" fillId="42" borderId="58" xfId="1" applyNumberFormat="1" applyFont="1" applyFill="1" applyBorder="1" applyAlignment="1" applyProtection="1">
      <alignment horizontal="center" vertical="center" wrapText="1" readingOrder="1"/>
      <protection locked="0"/>
    </xf>
    <xf numFmtId="9" fontId="60" fillId="42" borderId="59" xfId="1" applyNumberFormat="1" applyFont="1" applyFill="1" applyBorder="1" applyAlignment="1" applyProtection="1">
      <alignment horizontal="center" vertical="center" wrapText="1" readingOrder="1"/>
      <protection locked="0"/>
    </xf>
    <xf numFmtId="9" fontId="60" fillId="42" borderId="60" xfId="1" applyNumberFormat="1" applyFont="1" applyFill="1" applyBorder="1" applyAlignment="1" applyProtection="1">
      <alignment horizontal="center" vertical="center" wrapText="1" readingOrder="1"/>
      <protection locked="0"/>
    </xf>
    <xf numFmtId="0" fontId="104" fillId="38" borderId="53" xfId="1" applyFont="1" applyFill="1" applyBorder="1" applyAlignment="1">
      <alignment horizontal="center" vertical="center" wrapText="1"/>
    </xf>
    <xf numFmtId="0" fontId="104" fillId="38" borderId="54" xfId="1" applyFont="1" applyFill="1" applyBorder="1" applyAlignment="1">
      <alignment horizontal="center" vertical="center" wrapText="1"/>
    </xf>
    <xf numFmtId="0" fontId="104" fillId="38" borderId="59" xfId="1" applyFont="1" applyFill="1" applyBorder="1" applyAlignment="1">
      <alignment horizontal="center" vertical="center" wrapText="1"/>
    </xf>
    <xf numFmtId="0" fontId="104" fillId="38" borderId="60" xfId="1" applyFont="1" applyFill="1" applyBorder="1" applyAlignment="1">
      <alignment horizontal="center" vertical="center" wrapText="1"/>
    </xf>
    <xf numFmtId="0" fontId="83" fillId="13" borderId="15" xfId="1" applyFill="1" applyBorder="1" applyAlignment="1" applyProtection="1">
      <alignment horizontal="center" vertical="center" wrapText="1"/>
      <protection locked="0"/>
    </xf>
    <xf numFmtId="0" fontId="83" fillId="13" borderId="0" xfId="1" applyFill="1" applyAlignment="1" applyProtection="1">
      <alignment horizontal="center" vertical="center" wrapText="1"/>
      <protection locked="0"/>
    </xf>
    <xf numFmtId="0" fontId="65" fillId="8" borderId="79" xfId="1" applyFont="1" applyFill="1" applyBorder="1" applyAlignment="1" applyProtection="1">
      <alignment horizontal="center" vertical="center" wrapText="1"/>
      <protection locked="0"/>
    </xf>
    <xf numFmtId="0" fontId="65" fillId="8" borderId="57" xfId="1" applyFont="1" applyFill="1" applyBorder="1" applyAlignment="1" applyProtection="1">
      <alignment horizontal="center" vertical="center" wrapText="1"/>
      <protection locked="0"/>
    </xf>
    <xf numFmtId="0" fontId="66" fillId="38" borderId="37" xfId="0" applyFont="1" applyFill="1" applyBorder="1" applyAlignment="1">
      <alignment horizontal="left" vertical="top" wrapText="1"/>
    </xf>
    <xf numFmtId="0" fontId="106" fillId="53" borderId="52" xfId="1" applyFont="1" applyFill="1" applyBorder="1" applyAlignment="1">
      <alignment horizontal="center" vertical="center" wrapText="1"/>
    </xf>
    <xf numFmtId="0" fontId="106" fillId="53" borderId="54" xfId="1" applyFont="1" applyFill="1" applyBorder="1" applyAlignment="1">
      <alignment horizontal="center" vertical="center" wrapText="1"/>
    </xf>
    <xf numFmtId="0" fontId="106" fillId="53" borderId="58" xfId="1" applyFont="1" applyFill="1" applyBorder="1" applyAlignment="1">
      <alignment horizontal="center" vertical="center" wrapText="1"/>
    </xf>
    <xf numFmtId="0" fontId="106" fillId="53" borderId="60" xfId="1" applyFont="1" applyFill="1" applyBorder="1" applyAlignment="1">
      <alignment horizontal="center" vertical="center" wrapText="1"/>
    </xf>
    <xf numFmtId="0" fontId="83" fillId="30" borderId="57" xfId="1" applyFill="1" applyBorder="1" applyAlignment="1" applyProtection="1">
      <alignment horizontal="center" vertical="center" wrapText="1"/>
      <protection locked="0"/>
    </xf>
    <xf numFmtId="0" fontId="102" fillId="42" borderId="56" xfId="1" applyFont="1" applyFill="1" applyBorder="1" applyAlignment="1">
      <alignment horizontal="left" vertical="center" wrapText="1"/>
    </xf>
    <xf numFmtId="0" fontId="102" fillId="42" borderId="0" xfId="1" applyFont="1" applyFill="1" applyAlignment="1">
      <alignment horizontal="left" vertical="center" wrapText="1"/>
    </xf>
    <xf numFmtId="0" fontId="102" fillId="42" borderId="57" xfId="1" applyFont="1" applyFill="1" applyBorder="1" applyAlignment="1">
      <alignment horizontal="left" vertical="center" wrapText="1"/>
    </xf>
    <xf numFmtId="0" fontId="102" fillId="42" borderId="58" xfId="1" applyFont="1" applyFill="1" applyBorder="1" applyAlignment="1">
      <alignment horizontal="left" vertical="center" wrapText="1"/>
    </xf>
    <xf numFmtId="0" fontId="102" fillId="42" borderId="59" xfId="1" applyFont="1" applyFill="1" applyBorder="1" applyAlignment="1">
      <alignment horizontal="left" vertical="center" wrapText="1"/>
    </xf>
    <xf numFmtId="0" fontId="102" fillId="42" borderId="60" xfId="1" applyFont="1" applyFill="1" applyBorder="1" applyAlignment="1">
      <alignment horizontal="left" vertical="center" wrapText="1"/>
    </xf>
    <xf numFmtId="0" fontId="59" fillId="42" borderId="95" xfId="1" applyFont="1" applyFill="1" applyBorder="1" applyAlignment="1">
      <alignment horizontal="center" vertical="center" wrapText="1"/>
    </xf>
    <xf numFmtId="0" fontId="59" fillId="42" borderId="96" xfId="1" applyFont="1" applyFill="1" applyBorder="1" applyAlignment="1">
      <alignment horizontal="center" vertical="center" wrapText="1"/>
    </xf>
    <xf numFmtId="0" fontId="104" fillId="38" borderId="52" xfId="1" applyFont="1" applyFill="1" applyBorder="1" applyAlignment="1">
      <alignment horizontal="center" vertical="center" wrapText="1"/>
    </xf>
    <xf numFmtId="0" fontId="104" fillId="38" borderId="58" xfId="1" applyFont="1" applyFill="1" applyBorder="1" applyAlignment="1">
      <alignment horizontal="center" vertical="center" wrapText="1"/>
    </xf>
    <xf numFmtId="0" fontId="66" fillId="16" borderId="86" xfId="0" applyFont="1" applyFill="1" applyBorder="1" applyAlignment="1">
      <alignment horizontal="left" vertical="center" wrapText="1"/>
    </xf>
    <xf numFmtId="0" fontId="66" fillId="16" borderId="87" xfId="0" applyFont="1" applyFill="1" applyBorder="1" applyAlignment="1">
      <alignment horizontal="left" vertical="center" wrapText="1"/>
    </xf>
    <xf numFmtId="0" fontId="65" fillId="52" borderId="79" xfId="1" applyFont="1" applyFill="1" applyBorder="1" applyAlignment="1" applyProtection="1">
      <alignment horizontal="center" vertical="center" wrapText="1"/>
      <protection locked="0"/>
    </xf>
    <xf numFmtId="0" fontId="65" fillId="52" borderId="70" xfId="1" applyFont="1" applyFill="1" applyBorder="1" applyAlignment="1" applyProtection="1">
      <alignment horizontal="center" vertical="center" wrapText="1"/>
      <protection locked="0"/>
    </xf>
    <xf numFmtId="0" fontId="104" fillId="38" borderId="91" xfId="1" applyFont="1" applyFill="1" applyBorder="1" applyAlignment="1">
      <alignment horizontal="center" vertical="center" wrapText="1"/>
    </xf>
    <xf numFmtId="0" fontId="104" fillId="38" borderId="86" xfId="1" applyFont="1" applyFill="1" applyBorder="1" applyAlignment="1">
      <alignment horizontal="center" vertical="center" wrapText="1"/>
    </xf>
    <xf numFmtId="0" fontId="104" fillId="38" borderId="87" xfId="1" applyFont="1" applyFill="1" applyBorder="1" applyAlignment="1">
      <alignment horizontal="center" vertical="center" wrapText="1"/>
    </xf>
    <xf numFmtId="0" fontId="61" fillId="42" borderId="95" xfId="1" applyFont="1" applyFill="1" applyBorder="1" applyAlignment="1" applyProtection="1">
      <alignment horizontal="center" vertical="center" wrapText="1" readingOrder="1"/>
      <protection locked="0"/>
    </xf>
    <xf numFmtId="0" fontId="61" fillId="42" borderId="90" xfId="1" applyFont="1" applyFill="1" applyBorder="1" applyAlignment="1" applyProtection="1">
      <alignment horizontal="center" vertical="center" wrapText="1" readingOrder="1"/>
      <protection locked="0"/>
    </xf>
    <xf numFmtId="0" fontId="61" fillId="42" borderId="96" xfId="1" applyFont="1" applyFill="1" applyBorder="1" applyAlignment="1" applyProtection="1">
      <alignment horizontal="center" vertical="center" wrapText="1" readingOrder="1"/>
      <protection locked="0"/>
    </xf>
    <xf numFmtId="0" fontId="78" fillId="42" borderId="95" xfId="1" applyFont="1" applyFill="1" applyBorder="1" applyAlignment="1" applyProtection="1">
      <alignment horizontal="center" vertical="center" wrapText="1" readingOrder="1"/>
      <protection locked="0"/>
    </xf>
    <xf numFmtId="0" fontId="78" fillId="42" borderId="96" xfId="1" applyFont="1" applyFill="1" applyBorder="1" applyAlignment="1" applyProtection="1">
      <alignment horizontal="center" vertical="center" wrapText="1" readingOrder="1"/>
      <protection locked="0"/>
    </xf>
    <xf numFmtId="0" fontId="89" fillId="42" borderId="95" xfId="1" applyFont="1" applyFill="1" applyBorder="1" applyAlignment="1" applyProtection="1">
      <alignment horizontal="center" vertical="center" wrapText="1" readingOrder="1"/>
      <protection locked="0"/>
    </xf>
    <xf numFmtId="0" fontId="89" fillId="42" borderId="96" xfId="1" applyFont="1" applyFill="1" applyBorder="1" applyAlignment="1" applyProtection="1">
      <alignment horizontal="center" vertical="center" wrapText="1" readingOrder="1"/>
      <protection locked="0"/>
    </xf>
    <xf numFmtId="0" fontId="0" fillId="4" borderId="80" xfId="0" applyFill="1" applyBorder="1" applyAlignment="1">
      <alignment horizontal="left" vertical="center" wrapText="1"/>
    </xf>
    <xf numFmtId="0" fontId="0" fillId="4" borderId="81" xfId="0" applyFill="1" applyBorder="1" applyAlignment="1">
      <alignment horizontal="left" vertical="center" wrapText="1"/>
    </xf>
    <xf numFmtId="0" fontId="0" fillId="4" borderId="82" xfId="0" applyFill="1" applyBorder="1" applyAlignment="1">
      <alignment horizontal="left" vertical="center" wrapText="1"/>
    </xf>
    <xf numFmtId="0" fontId="0" fillId="4" borderId="83" xfId="0" applyFill="1" applyBorder="1" applyAlignment="1">
      <alignment horizontal="left" vertical="center" wrapText="1"/>
    </xf>
    <xf numFmtId="0" fontId="0" fillId="38" borderId="80" xfId="0" applyFill="1" applyBorder="1" applyAlignment="1">
      <alignment horizontal="left" vertical="top" wrapText="1"/>
    </xf>
    <xf numFmtId="0" fontId="0" fillId="38" borderId="81" xfId="0" applyFill="1" applyBorder="1" applyAlignment="1">
      <alignment horizontal="left" vertical="top" wrapText="1"/>
    </xf>
    <xf numFmtId="0" fontId="0" fillId="38" borderId="82" xfId="0" applyFill="1" applyBorder="1" applyAlignment="1">
      <alignment horizontal="left" vertical="top" wrapText="1"/>
    </xf>
    <xf numFmtId="0" fontId="0" fillId="38" borderId="83" xfId="0" applyFill="1" applyBorder="1" applyAlignment="1">
      <alignment horizontal="left" vertical="top" wrapText="1"/>
    </xf>
    <xf numFmtId="0" fontId="0" fillId="4" borderId="84" xfId="0" applyFill="1" applyBorder="1" applyAlignment="1">
      <alignment horizontal="left" vertical="center" wrapText="1"/>
    </xf>
    <xf numFmtId="0" fontId="0" fillId="4" borderId="85" xfId="0" applyFill="1" applyBorder="1" applyAlignment="1">
      <alignment horizontal="left" vertical="center" wrapText="1"/>
    </xf>
    <xf numFmtId="9" fontId="102" fillId="42" borderId="97" xfId="1" applyNumberFormat="1" applyFont="1" applyFill="1" applyBorder="1" applyAlignment="1" applyProtection="1">
      <alignment horizontal="center" vertical="center" wrapText="1" readingOrder="1"/>
      <protection locked="0"/>
    </xf>
    <xf numFmtId="9" fontId="102" fillId="42" borderId="72" xfId="1" applyNumberFormat="1" applyFont="1" applyFill="1" applyBorder="1" applyAlignment="1" applyProtection="1">
      <alignment horizontal="center" vertical="center" wrapText="1" readingOrder="1"/>
      <protection locked="0"/>
    </xf>
    <xf numFmtId="0" fontId="66" fillId="16" borderId="53" xfId="0" applyFont="1" applyFill="1" applyBorder="1" applyAlignment="1">
      <alignment horizontal="left" vertical="center"/>
    </xf>
    <xf numFmtId="0" fontId="66" fillId="16" borderId="86" xfId="0" applyFont="1" applyFill="1" applyBorder="1" applyAlignment="1">
      <alignment horizontal="left" vertical="center"/>
    </xf>
    <xf numFmtId="0" fontId="66" fillId="38" borderId="90" xfId="0" applyFont="1" applyFill="1" applyBorder="1" applyAlignment="1">
      <alignment horizontal="left" vertical="top" wrapText="1"/>
    </xf>
    <xf numFmtId="0" fontId="66" fillId="38" borderId="96" xfId="0" applyFont="1" applyFill="1" applyBorder="1" applyAlignment="1">
      <alignment horizontal="left" vertical="top" wrapText="1"/>
    </xf>
    <xf numFmtId="0" fontId="0" fillId="38" borderId="53" xfId="0" applyFill="1" applyBorder="1" applyAlignment="1">
      <alignment horizontal="left" vertical="top" wrapText="1"/>
    </xf>
    <xf numFmtId="0" fontId="0" fillId="38" borderId="54" xfId="0" applyFill="1" applyBorder="1" applyAlignment="1">
      <alignment horizontal="left" vertical="top" wrapText="1"/>
    </xf>
    <xf numFmtId="0" fontId="0" fillId="38" borderId="59" xfId="0" applyFill="1" applyBorder="1" applyAlignment="1">
      <alignment horizontal="left" vertical="top" wrapText="1"/>
    </xf>
    <xf numFmtId="0" fontId="0" fillId="38" borderId="60" xfId="0" applyFill="1" applyBorder="1" applyAlignment="1">
      <alignment horizontal="left" vertical="top" wrapText="1"/>
    </xf>
    <xf numFmtId="0" fontId="0" fillId="4" borderId="53" xfId="0" applyFill="1" applyBorder="1" applyAlignment="1">
      <alignment horizontal="left" vertical="top" wrapText="1"/>
    </xf>
    <xf numFmtId="0" fontId="0" fillId="4" borderId="54" xfId="0" applyFill="1" applyBorder="1" applyAlignment="1">
      <alignment horizontal="left" vertical="top" wrapText="1"/>
    </xf>
    <xf numFmtId="0" fontId="0" fillId="4" borderId="59" xfId="0" applyFill="1" applyBorder="1" applyAlignment="1">
      <alignment horizontal="left" vertical="top" wrapText="1"/>
    </xf>
    <xf numFmtId="0" fontId="0" fillId="4" borderId="60" xfId="0" applyFill="1" applyBorder="1" applyAlignment="1">
      <alignment horizontal="left" vertical="top" wrapText="1"/>
    </xf>
    <xf numFmtId="0" fontId="66" fillId="38" borderId="52" xfId="1" applyFont="1" applyFill="1" applyBorder="1" applyAlignment="1">
      <alignment horizontal="left" vertical="center"/>
    </xf>
    <xf numFmtId="0" fontId="66" fillId="38" borderId="54" xfId="1" applyFont="1" applyFill="1" applyBorder="1" applyAlignment="1">
      <alignment horizontal="left" vertical="center"/>
    </xf>
    <xf numFmtId="0" fontId="66" fillId="38" borderId="58" xfId="1" applyFont="1" applyFill="1" applyBorder="1" applyAlignment="1">
      <alignment horizontal="left" vertical="center"/>
    </xf>
    <xf numFmtId="0" fontId="66" fillId="38" borderId="60" xfId="1" applyFont="1" applyFill="1" applyBorder="1" applyAlignment="1">
      <alignment horizontal="left" vertical="center"/>
    </xf>
    <xf numFmtId="0" fontId="61" fillId="13" borderId="15" xfId="1" applyFont="1" applyFill="1" applyBorder="1" applyAlignment="1" applyProtection="1">
      <alignment horizontal="center" vertical="center" wrapText="1"/>
      <protection locked="0"/>
    </xf>
    <xf numFmtId="0" fontId="61" fillId="13" borderId="0" xfId="1" applyFont="1" applyFill="1" applyAlignment="1" applyProtection="1">
      <alignment horizontal="center" vertical="center" wrapText="1"/>
      <protection locked="0"/>
    </xf>
    <xf numFmtId="0" fontId="88" fillId="30" borderId="15" xfId="1" applyFont="1" applyFill="1" applyBorder="1" applyAlignment="1" applyProtection="1">
      <alignment horizontal="center" vertical="center" wrapText="1"/>
      <protection locked="0"/>
    </xf>
    <xf numFmtId="0" fontId="88" fillId="30" borderId="1" xfId="1" applyFont="1" applyFill="1" applyBorder="1" applyAlignment="1" applyProtection="1">
      <alignment horizontal="center" vertical="center" wrapText="1"/>
      <protection locked="0"/>
    </xf>
    <xf numFmtId="0" fontId="61" fillId="13" borderId="88" xfId="1" applyFont="1" applyFill="1" applyBorder="1" applyAlignment="1" applyProtection="1">
      <alignment horizontal="center" vertical="center" wrapText="1"/>
      <protection locked="0"/>
    </xf>
    <xf numFmtId="0" fontId="59" fillId="30" borderId="101" xfId="1" applyFont="1" applyFill="1" applyBorder="1" applyAlignment="1">
      <alignment horizontal="center" vertical="center" wrapText="1"/>
    </xf>
    <xf numFmtId="0" fontId="59" fillId="30" borderId="102" xfId="1" applyFont="1" applyFill="1" applyBorder="1" applyAlignment="1">
      <alignment horizontal="center" vertical="center" wrapText="1"/>
    </xf>
    <xf numFmtId="0" fontId="63" fillId="4" borderId="53" xfId="0" applyFont="1" applyFill="1" applyBorder="1" applyAlignment="1">
      <alignment horizontal="left" vertical="top" wrapText="1"/>
    </xf>
    <xf numFmtId="0" fontId="63" fillId="4" borderId="54" xfId="0" applyFont="1" applyFill="1" applyBorder="1" applyAlignment="1">
      <alignment horizontal="left" vertical="top" wrapText="1"/>
    </xf>
    <xf numFmtId="0" fontId="63" fillId="4" borderId="59" xfId="0" applyFont="1" applyFill="1" applyBorder="1" applyAlignment="1">
      <alignment horizontal="left" vertical="top" wrapText="1"/>
    </xf>
    <xf numFmtId="0" fontId="63" fillId="4" borderId="60" xfId="0" applyFont="1" applyFill="1" applyBorder="1" applyAlignment="1">
      <alignment horizontal="left" vertical="top" wrapText="1"/>
    </xf>
    <xf numFmtId="0" fontId="63" fillId="38" borderId="104" xfId="0" applyFont="1" applyFill="1" applyBorder="1" applyAlignment="1">
      <alignment horizontal="left" vertical="center" wrapText="1"/>
    </xf>
    <xf numFmtId="0" fontId="63" fillId="38" borderId="54" xfId="0" applyFont="1" applyFill="1" applyBorder="1" applyAlignment="1">
      <alignment horizontal="left" vertical="center" wrapText="1"/>
    </xf>
    <xf numFmtId="0" fontId="63" fillId="38" borderId="84" xfId="0" applyFont="1" applyFill="1" applyBorder="1" applyAlignment="1">
      <alignment horizontal="left" vertical="center" wrapText="1"/>
    </xf>
    <xf numFmtId="0" fontId="63" fillId="38" borderId="60" xfId="0" applyFont="1" applyFill="1" applyBorder="1" applyAlignment="1">
      <alignment horizontal="left" vertical="center" wrapText="1"/>
    </xf>
    <xf numFmtId="0" fontId="63" fillId="38" borderId="90" xfId="0" applyFont="1" applyFill="1" applyBorder="1" applyAlignment="1">
      <alignment horizontal="left" vertical="top" wrapText="1"/>
    </xf>
    <xf numFmtId="0" fontId="63" fillId="38" borderId="96" xfId="0" applyFont="1" applyFill="1" applyBorder="1" applyAlignment="1">
      <alignment horizontal="left" vertical="top" wrapText="1"/>
    </xf>
    <xf numFmtId="0" fontId="106" fillId="4" borderId="99" xfId="1" applyFont="1" applyFill="1" applyBorder="1" applyAlignment="1">
      <alignment horizontal="left" vertical="center" wrapText="1"/>
    </xf>
    <xf numFmtId="0" fontId="106" fillId="4" borderId="78" xfId="1" applyFont="1" applyFill="1" applyBorder="1" applyAlignment="1">
      <alignment horizontal="left" vertical="center" wrapText="1"/>
    </xf>
    <xf numFmtId="0" fontId="106" fillId="4" borderId="53" xfId="1" applyFont="1" applyFill="1" applyBorder="1" applyAlignment="1">
      <alignment horizontal="left" vertical="center" wrapText="1"/>
    </xf>
    <xf numFmtId="0" fontId="106" fillId="4" borderId="0" xfId="1" applyFont="1" applyFill="1" applyAlignment="1">
      <alignment horizontal="left" vertical="center" wrapText="1"/>
    </xf>
    <xf numFmtId="0" fontId="106" fillId="4" borderId="57" xfId="1" applyFont="1" applyFill="1" applyBorder="1" applyAlignment="1">
      <alignment horizontal="left" vertical="center" wrapText="1"/>
    </xf>
    <xf numFmtId="0" fontId="106" fillId="38" borderId="0" xfId="1" applyFont="1" applyFill="1" applyAlignment="1">
      <alignment horizontal="left" vertical="center" wrapText="1"/>
    </xf>
    <xf numFmtId="0" fontId="106" fillId="38" borderId="57" xfId="1" applyFont="1" applyFill="1" applyBorder="1" applyAlignment="1">
      <alignment horizontal="left" vertical="center" wrapText="1"/>
    </xf>
    <xf numFmtId="0" fontId="61" fillId="42" borderId="52" xfId="1" applyFont="1" applyFill="1" applyBorder="1" applyAlignment="1">
      <alignment horizontal="center" vertical="center" wrapText="1" readingOrder="1"/>
    </xf>
    <xf numFmtId="0" fontId="61" fillId="42" borderId="53" xfId="1" applyFont="1" applyFill="1" applyBorder="1" applyAlignment="1">
      <alignment horizontal="center" vertical="center" wrapText="1" readingOrder="1"/>
    </xf>
    <xf numFmtId="0" fontId="61" fillId="42" borderId="54" xfId="1" applyFont="1" applyFill="1" applyBorder="1" applyAlignment="1">
      <alignment horizontal="center" vertical="center" wrapText="1" readingOrder="1"/>
    </xf>
    <xf numFmtId="0" fontId="61" fillId="42" borderId="56" xfId="1" applyFont="1" applyFill="1" applyBorder="1" applyAlignment="1">
      <alignment horizontal="center" vertical="center" wrapText="1" readingOrder="1"/>
    </xf>
    <xf numFmtId="0" fontId="61" fillId="42" borderId="0" xfId="1" applyFont="1" applyFill="1" applyAlignment="1">
      <alignment horizontal="center" vertical="center" wrapText="1" readingOrder="1"/>
    </xf>
    <xf numFmtId="0" fontId="61" fillId="42" borderId="57" xfId="1" applyFont="1" applyFill="1" applyBorder="1" applyAlignment="1">
      <alignment horizontal="center" vertical="center" wrapText="1" readingOrder="1"/>
    </xf>
    <xf numFmtId="0" fontId="61" fillId="42" borderId="58" xfId="1" applyFont="1" applyFill="1" applyBorder="1" applyAlignment="1">
      <alignment horizontal="center" vertical="center" wrapText="1" readingOrder="1"/>
    </xf>
    <xf numFmtId="0" fontId="61" fillId="42" borderId="59" xfId="1" applyFont="1" applyFill="1" applyBorder="1" applyAlignment="1">
      <alignment horizontal="center" vertical="center" wrapText="1" readingOrder="1"/>
    </xf>
    <xf numFmtId="0" fontId="61" fillId="42" borderId="60" xfId="1" applyFont="1" applyFill="1" applyBorder="1" applyAlignment="1">
      <alignment horizontal="center" vertical="center" wrapText="1" readingOrder="1"/>
    </xf>
    <xf numFmtId="0" fontId="60" fillId="52" borderId="67" xfId="1" applyFont="1" applyFill="1" applyBorder="1" applyAlignment="1">
      <alignment horizontal="center" vertical="center" wrapText="1"/>
    </xf>
    <xf numFmtId="0" fontId="60" fillId="52" borderId="102" xfId="1" applyFont="1" applyFill="1" applyBorder="1" applyAlignment="1">
      <alignment horizontal="center" vertical="center" wrapText="1"/>
    </xf>
    <xf numFmtId="9" fontId="102" fillId="42" borderId="67" xfId="1" applyNumberFormat="1" applyFont="1" applyFill="1" applyBorder="1" applyAlignment="1" applyProtection="1">
      <alignment horizontal="center" vertical="center" wrapText="1" readingOrder="1"/>
      <protection locked="0"/>
    </xf>
    <xf numFmtId="0" fontId="0" fillId="4" borderId="10" xfId="0" applyFill="1" applyBorder="1" applyAlignment="1">
      <alignment horizontal="left" vertical="top" wrapText="1"/>
    </xf>
    <xf numFmtId="0" fontId="0" fillId="4" borderId="77" xfId="0" applyFill="1" applyBorder="1" applyAlignment="1">
      <alignment horizontal="left" vertical="top" wrapText="1"/>
    </xf>
    <xf numFmtId="0" fontId="0" fillId="4" borderId="39" xfId="0" applyFill="1" applyBorder="1" applyAlignment="1">
      <alignment horizontal="left" vertical="top" wrapText="1"/>
    </xf>
    <xf numFmtId="0" fontId="0" fillId="4" borderId="78" xfId="0" applyFill="1" applyBorder="1" applyAlignment="1">
      <alignment horizontal="left" vertical="top" wrapText="1"/>
    </xf>
    <xf numFmtId="0" fontId="66" fillId="4" borderId="89" xfId="0" applyFont="1" applyFill="1" applyBorder="1" applyAlignment="1">
      <alignment horizontal="left" vertical="top" wrapText="1"/>
    </xf>
    <xf numFmtId="0" fontId="66" fillId="4" borderId="39" xfId="0" applyFont="1" applyFill="1" applyBorder="1" applyAlignment="1">
      <alignment horizontal="left" vertical="top" wrapText="1"/>
    </xf>
    <xf numFmtId="0" fontId="106" fillId="4" borderId="10" xfId="1" applyFont="1" applyFill="1" applyBorder="1" applyAlignment="1">
      <alignment horizontal="left" vertical="center" wrapText="1"/>
    </xf>
    <xf numFmtId="0" fontId="106" fillId="4" borderId="77" xfId="1" applyFont="1" applyFill="1" applyBorder="1" applyAlignment="1">
      <alignment horizontal="left" vertical="center" wrapText="1"/>
    </xf>
    <xf numFmtId="0" fontId="106" fillId="4" borderId="39" xfId="1" applyFont="1" applyFill="1" applyBorder="1" applyAlignment="1">
      <alignment horizontal="left" vertical="center" wrapText="1"/>
    </xf>
    <xf numFmtId="0" fontId="61" fillId="13" borderId="93" xfId="1" applyFont="1" applyFill="1" applyBorder="1" applyAlignment="1" applyProtection="1">
      <alignment horizontal="center" vertical="center" wrapText="1"/>
      <protection locked="0"/>
    </xf>
    <xf numFmtId="0" fontId="61" fillId="13" borderId="13" xfId="1" applyFont="1" applyFill="1" applyBorder="1" applyAlignment="1" applyProtection="1">
      <alignment horizontal="center" vertical="center" wrapText="1"/>
      <protection locked="0"/>
    </xf>
    <xf numFmtId="9" fontId="56" fillId="42" borderId="67" xfId="1" applyNumberFormat="1" applyFont="1" applyFill="1" applyBorder="1" applyAlignment="1" applyProtection="1">
      <alignment horizontal="center" vertical="center" wrapText="1" readingOrder="1"/>
      <protection locked="0"/>
    </xf>
    <xf numFmtId="9" fontId="56" fillId="42" borderId="72" xfId="1" applyNumberFormat="1" applyFont="1" applyFill="1" applyBorder="1" applyAlignment="1" applyProtection="1">
      <alignment horizontal="center" vertical="center" wrapText="1" readingOrder="1"/>
      <protection locked="0"/>
    </xf>
    <xf numFmtId="0" fontId="102" fillId="42" borderId="53" xfId="1" applyFont="1" applyFill="1" applyBorder="1" applyAlignment="1">
      <alignment horizontal="left" vertical="center" wrapText="1"/>
    </xf>
    <xf numFmtId="0" fontId="102" fillId="42" borderId="54" xfId="1" applyFont="1" applyFill="1" applyBorder="1" applyAlignment="1">
      <alignment horizontal="left" vertical="center" wrapText="1"/>
    </xf>
    <xf numFmtId="0" fontId="69" fillId="42" borderId="52" xfId="1" applyFont="1" applyFill="1" applyBorder="1" applyAlignment="1">
      <alignment horizontal="center" vertical="center" wrapText="1"/>
    </xf>
    <xf numFmtId="0" fontId="69" fillId="42" borderId="54" xfId="1" applyFont="1" applyFill="1" applyBorder="1" applyAlignment="1">
      <alignment horizontal="center" vertical="center" wrapText="1"/>
    </xf>
    <xf numFmtId="0" fontId="69" fillId="42" borderId="56" xfId="1" applyFont="1" applyFill="1" applyBorder="1" applyAlignment="1">
      <alignment horizontal="center" vertical="center" wrapText="1"/>
    </xf>
    <xf numFmtId="0" fontId="69" fillId="42" borderId="57" xfId="1" applyFont="1" applyFill="1" applyBorder="1" applyAlignment="1">
      <alignment horizontal="center" vertical="center" wrapText="1"/>
    </xf>
    <xf numFmtId="0" fontId="69" fillId="42" borderId="58" xfId="1" applyFont="1" applyFill="1" applyBorder="1" applyAlignment="1">
      <alignment horizontal="center" vertical="center" wrapText="1"/>
    </xf>
    <xf numFmtId="0" fontId="69" fillId="42" borderId="60" xfId="1" applyFont="1" applyFill="1" applyBorder="1" applyAlignment="1">
      <alignment horizontal="center" vertical="center" wrapText="1"/>
    </xf>
    <xf numFmtId="0" fontId="66" fillId="38" borderId="68" xfId="0" applyFont="1" applyFill="1" applyBorder="1" applyAlignment="1">
      <alignment horizontal="left" vertical="center" wrapText="1"/>
    </xf>
    <xf numFmtId="0" fontId="66" fillId="38" borderId="69" xfId="0" applyFont="1" applyFill="1" applyBorder="1" applyAlignment="1">
      <alignment horizontal="left" vertical="center" wrapText="1"/>
    </xf>
    <xf numFmtId="0" fontId="60" fillId="30" borderId="106" xfId="0" applyFont="1" applyFill="1" applyBorder="1" applyAlignment="1">
      <alignment horizontal="center" vertical="center" wrapText="1"/>
    </xf>
    <xf numFmtId="0" fontId="60" fillId="30" borderId="35" xfId="0" applyFont="1" applyFill="1" applyBorder="1" applyAlignment="1">
      <alignment horizontal="center" vertical="center" wrapText="1"/>
    </xf>
    <xf numFmtId="0" fontId="106" fillId="38" borderId="10" xfId="1" applyFont="1" applyFill="1" applyBorder="1" applyAlignment="1">
      <alignment horizontal="left" vertical="center" wrapText="1"/>
    </xf>
    <xf numFmtId="0" fontId="106" fillId="38" borderId="77" xfId="1" applyFont="1" applyFill="1" applyBorder="1" applyAlignment="1">
      <alignment horizontal="left" vertical="center" wrapText="1"/>
    </xf>
    <xf numFmtId="0" fontId="106" fillId="38" borderId="39" xfId="1" applyFont="1" applyFill="1" applyBorder="1" applyAlignment="1">
      <alignment horizontal="left" vertical="center" wrapText="1"/>
    </xf>
    <xf numFmtId="0" fontId="106" fillId="38" borderId="78" xfId="1" applyFont="1" applyFill="1" applyBorder="1" applyAlignment="1">
      <alignment horizontal="left" vertical="center" wrapText="1"/>
    </xf>
    <xf numFmtId="0" fontId="92" fillId="45" borderId="0" xfId="3" applyFill="1" applyAlignment="1">
      <alignment horizontal="left" vertical="center"/>
    </xf>
    <xf numFmtId="0" fontId="60" fillId="30" borderId="6" xfId="1" applyFont="1" applyFill="1" applyBorder="1" applyAlignment="1">
      <alignment horizontal="center" vertical="center" wrapText="1"/>
    </xf>
    <xf numFmtId="0" fontId="60" fillId="30" borderId="35" xfId="1" applyFont="1" applyFill="1" applyBorder="1" applyAlignment="1">
      <alignment horizontal="center" vertical="center" wrapText="1"/>
    </xf>
    <xf numFmtId="0" fontId="66" fillId="4" borderId="10" xfId="1" applyFont="1" applyFill="1" applyBorder="1" applyAlignment="1">
      <alignment horizontal="left" vertical="center" wrapText="1"/>
    </xf>
    <xf numFmtId="0" fontId="66" fillId="4" borderId="77" xfId="1" applyFont="1" applyFill="1" applyBorder="1" applyAlignment="1">
      <alignment horizontal="left" vertical="center" wrapText="1"/>
    </xf>
    <xf numFmtId="0" fontId="66" fillId="4" borderId="39" xfId="1" applyFont="1" applyFill="1" applyBorder="1" applyAlignment="1">
      <alignment horizontal="left" vertical="center" wrapText="1"/>
    </xf>
    <xf numFmtId="0" fontId="66" fillId="4" borderId="78" xfId="1" applyFont="1" applyFill="1" applyBorder="1" applyAlignment="1">
      <alignment horizontal="left" vertical="center" wrapText="1"/>
    </xf>
    <xf numFmtId="0" fontId="110" fillId="4" borderId="0" xfId="1" applyFont="1" applyFill="1" applyAlignment="1">
      <alignment horizontal="center" vertical="center"/>
    </xf>
    <xf numFmtId="0" fontId="111" fillId="50" borderId="0" xfId="1" applyFont="1" applyFill="1" applyAlignment="1">
      <alignment horizontal="center" vertical="center" wrapText="1"/>
    </xf>
    <xf numFmtId="0" fontId="66" fillId="38" borderId="10" xfId="0" applyFont="1" applyFill="1" applyBorder="1" applyAlignment="1">
      <alignment horizontal="left" vertical="center" wrapText="1"/>
    </xf>
    <xf numFmtId="0" fontId="66" fillId="38" borderId="77" xfId="0" applyFont="1" applyFill="1" applyBorder="1" applyAlignment="1">
      <alignment horizontal="left" vertical="center" wrapText="1"/>
    </xf>
    <xf numFmtId="0" fontId="66" fillId="38" borderId="39" xfId="0" applyFont="1" applyFill="1" applyBorder="1" applyAlignment="1">
      <alignment horizontal="left" vertical="center" wrapText="1"/>
    </xf>
    <xf numFmtId="0" fontId="66" fillId="38" borderId="78" xfId="0" applyFont="1" applyFill="1" applyBorder="1" applyAlignment="1">
      <alignment horizontal="left" vertical="center" wrapText="1"/>
    </xf>
    <xf numFmtId="0" fontId="66" fillId="16" borderId="10" xfId="0" applyFont="1" applyFill="1" applyBorder="1" applyAlignment="1">
      <alignment horizontal="left" vertical="center"/>
    </xf>
    <xf numFmtId="0" fontId="66" fillId="16" borderId="77" xfId="0" applyFont="1" applyFill="1" applyBorder="1" applyAlignment="1">
      <alignment horizontal="left" vertical="center"/>
    </xf>
    <xf numFmtId="0" fontId="66" fillId="16" borderId="98" xfId="0" applyFont="1" applyFill="1" applyBorder="1" applyAlignment="1">
      <alignment horizontal="left" vertical="center"/>
    </xf>
    <xf numFmtId="0" fontId="66" fillId="16" borderId="87" xfId="0" applyFont="1" applyFill="1" applyBorder="1" applyAlignment="1">
      <alignment horizontal="left" vertical="center"/>
    </xf>
    <xf numFmtId="0" fontId="92" fillId="45" borderId="0" xfId="3" applyFill="1" applyAlignment="1">
      <alignment horizontal="left" vertical="center" wrapText="1"/>
    </xf>
    <xf numFmtId="0" fontId="37" fillId="0" borderId="9" xfId="3" applyFont="1" applyBorder="1" applyAlignment="1">
      <alignment horizontal="center" wrapText="1"/>
    </xf>
    <xf numFmtId="0" fontId="37" fillId="0" borderId="41" xfId="3" applyFont="1" applyBorder="1" applyAlignment="1">
      <alignment horizontal="center" wrapText="1"/>
    </xf>
    <xf numFmtId="0" fontId="37" fillId="0" borderId="36" xfId="3" applyFont="1" applyBorder="1" applyAlignment="1">
      <alignment horizontal="center" wrapText="1"/>
    </xf>
    <xf numFmtId="0" fontId="98" fillId="32" borderId="61" xfId="3" applyFont="1" applyFill="1" applyBorder="1" applyAlignment="1">
      <alignment horizontal="center" vertical="center" wrapText="1"/>
    </xf>
    <xf numFmtId="0" fontId="98" fillId="32" borderId="62" xfId="3" applyFont="1" applyFill="1" applyBorder="1" applyAlignment="1">
      <alignment horizontal="center" vertical="center" wrapText="1"/>
    </xf>
    <xf numFmtId="0" fontId="17" fillId="45" borderId="10" xfId="3" applyFont="1" applyFill="1" applyBorder="1" applyAlignment="1">
      <alignment horizontal="center" vertical="center" wrapText="1"/>
    </xf>
    <xf numFmtId="0" fontId="17" fillId="45" borderId="38" xfId="3" applyFont="1" applyFill="1" applyBorder="1" applyAlignment="1">
      <alignment horizontal="center" vertical="center" wrapText="1"/>
    </xf>
    <xf numFmtId="0" fontId="17" fillId="45" borderId="63" xfId="3" applyFont="1" applyFill="1" applyBorder="1" applyAlignment="1">
      <alignment horizontal="center" vertical="center" wrapText="1"/>
    </xf>
    <xf numFmtId="0" fontId="17" fillId="45" borderId="13" xfId="3" applyFont="1" applyFill="1" applyBorder="1" applyAlignment="1">
      <alignment horizontal="center" vertical="center" wrapText="1"/>
    </xf>
    <xf numFmtId="0" fontId="17" fillId="45" borderId="39" xfId="3" applyFont="1" applyFill="1" applyBorder="1" applyAlignment="1">
      <alignment horizontal="center" vertical="center" wrapText="1"/>
    </xf>
    <xf numFmtId="0" fontId="17" fillId="45" borderId="40" xfId="3" applyFont="1" applyFill="1" applyBorder="1" applyAlignment="1">
      <alignment horizontal="center" vertical="center" wrapText="1"/>
    </xf>
    <xf numFmtId="0" fontId="101" fillId="47" borderId="61" xfId="3" applyFont="1" applyFill="1" applyBorder="1" applyAlignment="1">
      <alignment horizontal="center" vertical="center" wrapText="1"/>
    </xf>
    <xf numFmtId="0" fontId="101" fillId="47" borderId="62" xfId="3" applyFont="1" applyFill="1" applyBorder="1" applyAlignment="1">
      <alignment horizontal="center" vertical="center" wrapText="1"/>
    </xf>
    <xf numFmtId="0" fontId="66" fillId="38" borderId="16" xfId="0" applyFont="1" applyFill="1" applyBorder="1" applyAlignment="1">
      <alignment horizontal="left" vertical="top" wrapText="1"/>
    </xf>
    <xf numFmtId="0" fontId="114" fillId="53" borderId="79" xfId="1" applyFont="1" applyFill="1" applyBorder="1" applyAlignment="1" applyProtection="1">
      <alignment horizontal="center" vertical="center" wrapText="1"/>
      <protection locked="0"/>
    </xf>
    <xf numFmtId="0" fontId="114" fillId="53" borderId="70" xfId="1" applyFont="1" applyFill="1" applyBorder="1" applyAlignment="1" applyProtection="1">
      <alignment horizontal="center" vertical="center" wrapText="1"/>
      <protection locked="0"/>
    </xf>
    <xf numFmtId="0" fontId="61" fillId="13" borderId="1" xfId="1" applyFont="1" applyFill="1" applyBorder="1" applyAlignment="1" applyProtection="1">
      <alignment horizontal="center" vertical="center" wrapText="1"/>
      <protection locked="0"/>
    </xf>
    <xf numFmtId="0" fontId="83" fillId="13" borderId="79" xfId="1" applyFill="1" applyBorder="1" applyAlignment="1" applyProtection="1">
      <alignment horizontal="center" vertical="center" wrapText="1"/>
      <protection locked="0"/>
    </xf>
    <xf numFmtId="0" fontId="83" fillId="13" borderId="70" xfId="1" applyFill="1" applyBorder="1" applyAlignment="1" applyProtection="1">
      <alignment horizontal="center" vertical="center" wrapText="1"/>
      <protection locked="0"/>
    </xf>
    <xf numFmtId="0" fontId="83" fillId="13" borderId="57" xfId="1" applyFill="1" applyBorder="1" applyAlignment="1" applyProtection="1">
      <alignment horizontal="center" vertical="center" wrapText="1"/>
      <protection locked="0"/>
    </xf>
    <xf numFmtId="0" fontId="88" fillId="2" borderId="93" xfId="1" applyFont="1" applyFill="1" applyBorder="1" applyAlignment="1" applyProtection="1">
      <alignment horizontal="center" vertical="center" wrapText="1"/>
      <protection locked="0"/>
    </xf>
    <xf numFmtId="0" fontId="88" fillId="2" borderId="94" xfId="1" applyFont="1" applyFill="1" applyBorder="1" applyAlignment="1" applyProtection="1">
      <alignment horizontal="center" vertical="center" wrapText="1"/>
      <protection locked="0"/>
    </xf>
    <xf numFmtId="0" fontId="92" fillId="0" borderId="52" xfId="3" applyBorder="1" applyAlignment="1">
      <alignment horizontal="center"/>
    </xf>
    <xf numFmtId="0" fontId="92" fillId="0" borderId="54" xfId="3" applyBorder="1" applyAlignment="1">
      <alignment horizontal="center"/>
    </xf>
    <xf numFmtId="0" fontId="92" fillId="0" borderId="56" xfId="3" applyBorder="1" applyAlignment="1">
      <alignment horizontal="center"/>
    </xf>
    <xf numFmtId="0" fontId="92" fillId="0" borderId="57" xfId="3" applyBorder="1" applyAlignment="1">
      <alignment horizontal="center"/>
    </xf>
    <xf numFmtId="0" fontId="92" fillId="0" borderId="58" xfId="3" applyBorder="1" applyAlignment="1">
      <alignment horizontal="center"/>
    </xf>
    <xf numFmtId="0" fontId="92" fillId="0" borderId="60" xfId="3" applyBorder="1" applyAlignment="1">
      <alignment horizontal="center"/>
    </xf>
    <xf numFmtId="0" fontId="104" fillId="38" borderId="89" xfId="1" applyFont="1" applyFill="1" applyBorder="1" applyAlignment="1">
      <alignment horizontal="center" vertical="center" wrapText="1"/>
    </xf>
    <xf numFmtId="0" fontId="104" fillId="38" borderId="92" xfId="1" applyFont="1" applyFill="1" applyBorder="1" applyAlignment="1">
      <alignment horizontal="center" vertical="center" wrapText="1"/>
    </xf>
    <xf numFmtId="0" fontId="104" fillId="38" borderId="89" xfId="1" applyFont="1" applyFill="1" applyBorder="1" applyAlignment="1">
      <alignment horizontal="center" vertical="center"/>
    </xf>
    <xf numFmtId="0" fontId="104" fillId="38" borderId="53" xfId="1" applyFont="1" applyFill="1" applyBorder="1" applyAlignment="1">
      <alignment horizontal="center" vertical="center"/>
    </xf>
    <xf numFmtId="0" fontId="104" fillId="38" borderId="54" xfId="1" applyFont="1" applyFill="1" applyBorder="1" applyAlignment="1">
      <alignment horizontal="center" vertical="center"/>
    </xf>
    <xf numFmtId="0" fontId="104" fillId="38" borderId="63" xfId="1" applyFont="1" applyFill="1" applyBorder="1" applyAlignment="1">
      <alignment horizontal="center" vertical="center"/>
    </xf>
    <xf numFmtId="0" fontId="104" fillId="38" borderId="0" xfId="1" applyFont="1" applyFill="1" applyAlignment="1">
      <alignment horizontal="center" vertical="center"/>
    </xf>
    <xf numFmtId="0" fontId="104" fillId="38" borderId="57" xfId="1" applyFont="1" applyFill="1" applyBorder="1" applyAlignment="1">
      <alignment horizontal="center" vertical="center"/>
    </xf>
    <xf numFmtId="0" fontId="61" fillId="38" borderId="52" xfId="1" applyFont="1" applyFill="1" applyBorder="1" applyAlignment="1" applyProtection="1">
      <alignment horizontal="center" vertical="center" wrapText="1" readingOrder="1"/>
      <protection locked="0"/>
    </xf>
    <xf numFmtId="0" fontId="61" fillId="38" borderId="53" xfId="1" applyFont="1" applyFill="1" applyBorder="1" applyAlignment="1" applyProtection="1">
      <alignment horizontal="center" vertical="center" wrapText="1" readingOrder="1"/>
      <protection locked="0"/>
    </xf>
    <xf numFmtId="0" fontId="61" fillId="38" borderId="54" xfId="1" applyFont="1" applyFill="1" applyBorder="1" applyAlignment="1" applyProtection="1">
      <alignment horizontal="center" vertical="center" wrapText="1" readingOrder="1"/>
      <protection locked="0"/>
    </xf>
    <xf numFmtId="0" fontId="61" fillId="38" borderId="56" xfId="1" applyFont="1" applyFill="1" applyBorder="1" applyAlignment="1" applyProtection="1">
      <alignment horizontal="center" vertical="center" wrapText="1" readingOrder="1"/>
      <protection locked="0"/>
    </xf>
    <xf numFmtId="0" fontId="61" fillId="38" borderId="0" xfId="1" applyFont="1" applyFill="1" applyAlignment="1" applyProtection="1">
      <alignment horizontal="center" vertical="center" wrapText="1" readingOrder="1"/>
      <protection locked="0"/>
    </xf>
    <xf numFmtId="0" fontId="61" fillId="38" borderId="57" xfId="1" applyFont="1" applyFill="1" applyBorder="1" applyAlignment="1" applyProtection="1">
      <alignment horizontal="center" vertical="center" wrapText="1" readingOrder="1"/>
      <protection locked="0"/>
    </xf>
    <xf numFmtId="0" fontId="61" fillId="38" borderId="58" xfId="1" applyFont="1" applyFill="1" applyBorder="1" applyAlignment="1" applyProtection="1">
      <alignment horizontal="center" vertical="center" wrapText="1" readingOrder="1"/>
      <protection locked="0"/>
    </xf>
    <xf numFmtId="0" fontId="61" fillId="38" borderId="59" xfId="1" applyFont="1" applyFill="1" applyBorder="1" applyAlignment="1" applyProtection="1">
      <alignment horizontal="center" vertical="center" wrapText="1" readingOrder="1"/>
      <protection locked="0"/>
    </xf>
    <xf numFmtId="0" fontId="61" fillId="38" borderId="60" xfId="1" applyFont="1" applyFill="1" applyBorder="1" applyAlignment="1" applyProtection="1">
      <alignment horizontal="center" vertical="center" wrapText="1" readingOrder="1"/>
      <protection locked="0"/>
    </xf>
    <xf numFmtId="0" fontId="104" fillId="38" borderId="0" xfId="1" applyFont="1" applyFill="1" applyAlignment="1">
      <alignment horizontal="center" vertical="center" wrapText="1"/>
    </xf>
    <xf numFmtId="0" fontId="104" fillId="38" borderId="57" xfId="1" applyFont="1" applyFill="1" applyBorder="1" applyAlignment="1">
      <alignment horizontal="center" vertical="center" wrapText="1"/>
    </xf>
    <xf numFmtId="0" fontId="102" fillId="42" borderId="52" xfId="1" applyFont="1" applyFill="1" applyBorder="1" applyAlignment="1">
      <alignment horizontal="left" vertical="center" wrapText="1"/>
    </xf>
    <xf numFmtId="10" fontId="102" fillId="42" borderId="67" xfId="1" applyNumberFormat="1" applyFont="1" applyFill="1" applyBorder="1" applyAlignment="1" applyProtection="1">
      <alignment horizontal="center" vertical="center" wrapText="1" readingOrder="1"/>
      <protection locked="0"/>
    </xf>
    <xf numFmtId="10" fontId="102" fillId="42" borderId="72" xfId="1" applyNumberFormat="1" applyFont="1" applyFill="1" applyBorder="1" applyAlignment="1" applyProtection="1">
      <alignment horizontal="center" vertical="center" wrapText="1" readingOrder="1"/>
      <protection locked="0"/>
    </xf>
    <xf numFmtId="0" fontId="78" fillId="42" borderId="56" xfId="1" applyFont="1" applyFill="1" applyBorder="1" applyAlignment="1" applyProtection="1">
      <alignment horizontal="center" vertical="center" wrapText="1" readingOrder="1"/>
      <protection locked="0"/>
    </xf>
    <xf numFmtId="0" fontId="78" fillId="42" borderId="57" xfId="1" applyFont="1" applyFill="1" applyBorder="1" applyAlignment="1" applyProtection="1">
      <alignment horizontal="center" vertical="center" wrapText="1" readingOrder="1"/>
      <protection locked="0"/>
    </xf>
    <xf numFmtId="0" fontId="78" fillId="42" borderId="97" xfId="1" applyFont="1" applyFill="1" applyBorder="1" applyAlignment="1" applyProtection="1">
      <alignment horizontal="center" vertical="center" wrapText="1" readingOrder="1"/>
      <protection locked="0"/>
    </xf>
    <xf numFmtId="0" fontId="106" fillId="38" borderId="86" xfId="1" applyFont="1" applyFill="1" applyBorder="1" applyAlignment="1">
      <alignment horizontal="center" vertical="center" wrapText="1"/>
    </xf>
    <xf numFmtId="0" fontId="106" fillId="38" borderId="87" xfId="1" applyFont="1" applyFill="1" applyBorder="1" applyAlignment="1">
      <alignment horizontal="center" vertical="center" wrapText="1"/>
    </xf>
    <xf numFmtId="0" fontId="106" fillId="4" borderId="80" xfId="1" applyFont="1" applyFill="1" applyBorder="1" applyAlignment="1">
      <alignment horizontal="left" vertical="center" wrapText="1"/>
    </xf>
    <xf numFmtId="0" fontId="106" fillId="4" borderId="81" xfId="1" applyFont="1" applyFill="1" applyBorder="1" applyAlignment="1">
      <alignment horizontal="left" vertical="center" wrapText="1"/>
    </xf>
    <xf numFmtId="0" fontId="106" fillId="4" borderId="82" xfId="1" applyFont="1" applyFill="1" applyBorder="1" applyAlignment="1">
      <alignment horizontal="left" vertical="center" wrapText="1"/>
    </xf>
    <xf numFmtId="0" fontId="106" fillId="4" borderId="83" xfId="1" applyFont="1" applyFill="1" applyBorder="1" applyAlignment="1">
      <alignment horizontal="left" vertical="center" wrapText="1"/>
    </xf>
    <xf numFmtId="0" fontId="106" fillId="38" borderId="80" xfId="1" applyFont="1" applyFill="1" applyBorder="1" applyAlignment="1">
      <alignment horizontal="left" vertical="center" wrapText="1"/>
    </xf>
    <xf numFmtId="0" fontId="106" fillId="38" borderId="81" xfId="1" applyFont="1" applyFill="1" applyBorder="1" applyAlignment="1">
      <alignment horizontal="left" vertical="center" wrapText="1"/>
    </xf>
    <xf numFmtId="0" fontId="106" fillId="38" borderId="82" xfId="1" applyFont="1" applyFill="1" applyBorder="1" applyAlignment="1">
      <alignment horizontal="left" vertical="center" wrapText="1"/>
    </xf>
    <xf numFmtId="0" fontId="106" fillId="38" borderId="83" xfId="1" applyFont="1" applyFill="1" applyBorder="1" applyAlignment="1">
      <alignment horizontal="left" vertical="center" wrapText="1"/>
    </xf>
    <xf numFmtId="0" fontId="66" fillId="38" borderId="84" xfId="0" applyFont="1" applyFill="1" applyBorder="1" applyAlignment="1">
      <alignment horizontal="left" vertical="center" wrapText="1"/>
    </xf>
    <xf numFmtId="0" fontId="66" fillId="38" borderId="85" xfId="0" applyFont="1" applyFill="1" applyBorder="1" applyAlignment="1">
      <alignment horizontal="left" vertical="center" wrapText="1"/>
    </xf>
    <xf numFmtId="0" fontId="66" fillId="4" borderId="84" xfId="0" applyFont="1" applyFill="1" applyBorder="1" applyAlignment="1">
      <alignment horizontal="left" vertical="center" wrapText="1"/>
    </xf>
    <xf numFmtId="0" fontId="66" fillId="4" borderId="85" xfId="0" applyFont="1" applyFill="1" applyBorder="1" applyAlignment="1">
      <alignment horizontal="left" vertical="center" wrapText="1"/>
    </xf>
    <xf numFmtId="0" fontId="48" fillId="38" borderId="52" xfId="1" applyFont="1" applyFill="1" applyBorder="1" applyAlignment="1">
      <alignment horizontal="center" vertical="center" wrapText="1"/>
    </xf>
    <xf numFmtId="0" fontId="48" fillId="38" borderId="53" xfId="1" applyFont="1" applyFill="1" applyBorder="1" applyAlignment="1">
      <alignment horizontal="center" vertical="center" wrapText="1"/>
    </xf>
    <xf numFmtId="0" fontId="48" fillId="38" borderId="54" xfId="1" applyFont="1" applyFill="1" applyBorder="1" applyAlignment="1">
      <alignment horizontal="center" vertical="center" wrapText="1"/>
    </xf>
    <xf numFmtId="0" fontId="48" fillId="38" borderId="58" xfId="1" applyFont="1" applyFill="1" applyBorder="1" applyAlignment="1">
      <alignment horizontal="center" vertical="center" wrapText="1"/>
    </xf>
    <xf numFmtId="0" fontId="48" fillId="38" borderId="59" xfId="1" applyFont="1" applyFill="1" applyBorder="1" applyAlignment="1">
      <alignment horizontal="center" vertical="center" wrapText="1"/>
    </xf>
    <xf numFmtId="0" fontId="48" fillId="38" borderId="60" xfId="1" applyFont="1" applyFill="1" applyBorder="1" applyAlignment="1">
      <alignment horizontal="center" vertical="center" wrapText="1"/>
    </xf>
    <xf numFmtId="0" fontId="60" fillId="42" borderId="52" xfId="1" applyFont="1" applyFill="1" applyBorder="1" applyAlignment="1">
      <alignment horizontal="center" vertical="center" wrapText="1"/>
    </xf>
    <xf numFmtId="0" fontId="60" fillId="42" borderId="54" xfId="1" applyFont="1" applyFill="1" applyBorder="1" applyAlignment="1">
      <alignment horizontal="center" vertical="center" wrapText="1"/>
    </xf>
    <xf numFmtId="0" fontId="60" fillId="42" borderId="56" xfId="1" applyFont="1" applyFill="1" applyBorder="1" applyAlignment="1">
      <alignment horizontal="center" vertical="center" wrapText="1"/>
    </xf>
    <xf numFmtId="0" fontId="60" fillId="42" borderId="57" xfId="1" applyFont="1" applyFill="1" applyBorder="1" applyAlignment="1">
      <alignment horizontal="center" vertical="center" wrapText="1"/>
    </xf>
    <xf numFmtId="0" fontId="60" fillId="42" borderId="58" xfId="1" applyFont="1" applyFill="1" applyBorder="1" applyAlignment="1">
      <alignment horizontal="center" vertical="center" wrapText="1"/>
    </xf>
    <xf numFmtId="0" fontId="60" fillId="42" borderId="60" xfId="1" applyFont="1" applyFill="1" applyBorder="1" applyAlignment="1">
      <alignment horizontal="center" vertical="center" wrapText="1"/>
    </xf>
    <xf numFmtId="0" fontId="0" fillId="30" borderId="88" xfId="3" applyFont="1" applyFill="1" applyBorder="1" applyAlignment="1">
      <alignment horizontal="center" vertical="center"/>
    </xf>
    <xf numFmtId="0" fontId="92" fillId="30" borderId="88" xfId="3" applyFill="1" applyBorder="1" applyAlignment="1">
      <alignment horizontal="center" vertical="center"/>
    </xf>
    <xf numFmtId="0" fontId="59" fillId="13" borderId="101" xfId="1" applyFont="1" applyFill="1" applyBorder="1" applyAlignment="1">
      <alignment horizontal="center" vertical="center" wrapText="1"/>
    </xf>
    <xf numFmtId="0" fontId="59" fillId="13" borderId="102" xfId="1" applyFont="1" applyFill="1" applyBorder="1" applyAlignment="1">
      <alignment horizontal="center" vertical="center" wrapText="1"/>
    </xf>
    <xf numFmtId="0" fontId="61" fillId="30" borderId="15" xfId="1" applyFont="1" applyFill="1" applyBorder="1" applyAlignment="1" applyProtection="1">
      <alignment horizontal="center" vertical="center" wrapText="1"/>
      <protection locked="0"/>
    </xf>
    <xf numFmtId="0" fontId="61" fillId="30" borderId="1" xfId="1" applyFont="1" applyFill="1" applyBorder="1" applyAlignment="1" applyProtection="1">
      <alignment horizontal="center" vertical="center" wrapText="1"/>
      <protection locked="0"/>
    </xf>
    <xf numFmtId="0" fontId="66" fillId="38" borderId="53" xfId="3" applyFont="1" applyFill="1" applyBorder="1" applyAlignment="1">
      <alignment horizontal="left" vertical="top" wrapText="1"/>
    </xf>
    <xf numFmtId="0" fontId="66" fillId="38" borderId="54" xfId="3" applyFont="1" applyFill="1" applyBorder="1" applyAlignment="1">
      <alignment horizontal="left" vertical="top" wrapText="1"/>
    </xf>
    <xf numFmtId="0" fontId="66" fillId="38" borderId="0" xfId="3" applyFont="1" applyFill="1" applyAlignment="1">
      <alignment horizontal="left" vertical="top" wrapText="1"/>
    </xf>
    <xf numFmtId="0" fontId="66" fillId="38" borderId="57" xfId="3" applyFont="1" applyFill="1" applyBorder="1" applyAlignment="1">
      <alignment horizontal="left" vertical="top" wrapText="1"/>
    </xf>
    <xf numFmtId="0" fontId="66" fillId="38" borderId="59" xfId="3" applyFont="1" applyFill="1" applyBorder="1" applyAlignment="1">
      <alignment horizontal="left" vertical="top" wrapText="1"/>
    </xf>
    <xf numFmtId="0" fontId="66" fillId="38" borderId="60" xfId="3" applyFont="1" applyFill="1" applyBorder="1" applyAlignment="1">
      <alignment horizontal="left" vertical="top" wrapText="1"/>
    </xf>
    <xf numFmtId="0" fontId="0" fillId="16" borderId="53" xfId="0" applyFill="1" applyBorder="1" applyAlignment="1">
      <alignment horizontal="left" vertical="center"/>
    </xf>
    <xf numFmtId="0" fontId="0" fillId="16" borderId="68" xfId="0" applyFill="1" applyBorder="1" applyAlignment="1">
      <alignment horizontal="left" vertical="center"/>
    </xf>
    <xf numFmtId="0" fontId="0" fillId="16" borderId="59" xfId="0" applyFill="1" applyBorder="1" applyAlignment="1">
      <alignment horizontal="left" vertical="center"/>
    </xf>
    <xf numFmtId="0" fontId="0" fillId="16" borderId="69" xfId="0" applyFill="1" applyBorder="1" applyAlignment="1">
      <alignment horizontal="left" vertical="center"/>
    </xf>
    <xf numFmtId="0" fontId="0" fillId="38" borderId="52" xfId="0" applyFill="1" applyBorder="1" applyAlignment="1">
      <alignment horizontal="left" vertical="center" wrapText="1"/>
    </xf>
    <xf numFmtId="0" fontId="0" fillId="38" borderId="54" xfId="0" applyFill="1" applyBorder="1" applyAlignment="1">
      <alignment horizontal="left" vertical="center" wrapText="1"/>
    </xf>
    <xf numFmtId="0" fontId="0" fillId="38" borderId="58" xfId="0" applyFill="1" applyBorder="1" applyAlignment="1">
      <alignment horizontal="left" vertical="center" wrapText="1"/>
    </xf>
    <xf numFmtId="0" fontId="0" fillId="38" borderId="60" xfId="0" applyFill="1" applyBorder="1" applyAlignment="1">
      <alignment horizontal="left" vertical="center" wrapText="1"/>
    </xf>
    <xf numFmtId="0" fontId="66" fillId="38" borderId="0" xfId="0" applyFont="1" applyFill="1" applyAlignment="1">
      <alignment horizontal="left" vertical="center" wrapText="1"/>
    </xf>
    <xf numFmtId="0" fontId="66" fillId="38" borderId="86" xfId="0" applyFont="1" applyFill="1" applyBorder="1" applyAlignment="1">
      <alignment horizontal="left" vertical="top" wrapText="1"/>
    </xf>
    <xf numFmtId="0" fontId="66" fillId="38" borderId="87" xfId="0" applyFont="1" applyFill="1" applyBorder="1" applyAlignment="1">
      <alignment horizontal="left" vertical="top" wrapText="1"/>
    </xf>
    <xf numFmtId="9" fontId="102" fillId="38" borderId="52" xfId="1" applyNumberFormat="1" applyFont="1" applyFill="1" applyBorder="1" applyAlignment="1" applyProtection="1">
      <alignment horizontal="center" vertical="center" wrapText="1" readingOrder="1"/>
      <protection locked="0"/>
    </xf>
    <xf numFmtId="9" fontId="102" fillId="38" borderId="54" xfId="1" applyNumberFormat="1" applyFont="1" applyFill="1" applyBorder="1" applyAlignment="1" applyProtection="1">
      <alignment horizontal="center" vertical="center" wrapText="1" readingOrder="1"/>
      <protection locked="0"/>
    </xf>
    <xf numFmtId="9" fontId="102" fillId="38" borderId="56" xfId="1" applyNumberFormat="1" applyFont="1" applyFill="1" applyBorder="1" applyAlignment="1" applyProtection="1">
      <alignment horizontal="center" vertical="center" wrapText="1" readingOrder="1"/>
      <protection locked="0"/>
    </xf>
    <xf numFmtId="9" fontId="102" fillId="38" borderId="57" xfId="1" applyNumberFormat="1" applyFont="1" applyFill="1" applyBorder="1" applyAlignment="1" applyProtection="1">
      <alignment horizontal="center" vertical="center" wrapText="1" readingOrder="1"/>
      <protection locked="0"/>
    </xf>
    <xf numFmtId="9" fontId="102" fillId="38" borderId="58" xfId="1" applyNumberFormat="1" applyFont="1" applyFill="1" applyBorder="1" applyAlignment="1" applyProtection="1">
      <alignment horizontal="center" vertical="center" wrapText="1" readingOrder="1"/>
      <protection locked="0"/>
    </xf>
    <xf numFmtId="9" fontId="102" fillId="38" borderId="60" xfId="1" applyNumberFormat="1" applyFont="1" applyFill="1" applyBorder="1" applyAlignment="1" applyProtection="1">
      <alignment horizontal="center" vertical="center" wrapText="1" readingOrder="1"/>
      <protection locked="0"/>
    </xf>
    <xf numFmtId="0" fontId="92" fillId="0" borderId="53" xfId="3" applyBorder="1" applyAlignment="1">
      <alignment horizontal="center"/>
    </xf>
    <xf numFmtId="0" fontId="92" fillId="0" borderId="0" xfId="3" applyAlignment="1">
      <alignment horizontal="center"/>
    </xf>
    <xf numFmtId="0" fontId="92" fillId="0" borderId="59" xfId="3" applyBorder="1" applyAlignment="1">
      <alignment horizontal="center"/>
    </xf>
    <xf numFmtId="0" fontId="61" fillId="13" borderId="79" xfId="1" applyFont="1" applyFill="1" applyBorder="1" applyAlignment="1" applyProtection="1">
      <alignment horizontal="center" vertical="center" wrapText="1"/>
      <protection locked="0"/>
    </xf>
    <xf numFmtId="0" fontId="61" fillId="13" borderId="57" xfId="1" applyFont="1" applyFill="1" applyBorder="1" applyAlignment="1" applyProtection="1">
      <alignment horizontal="center" vertical="center" wrapText="1"/>
      <protection locked="0"/>
    </xf>
    <xf numFmtId="0" fontId="104" fillId="38" borderId="80" xfId="1" applyFont="1" applyFill="1" applyBorder="1" applyAlignment="1">
      <alignment horizontal="center" vertical="center" wrapText="1"/>
    </xf>
    <xf numFmtId="0" fontId="104" fillId="38" borderId="90" xfId="1" applyFont="1" applyFill="1" applyBorder="1" applyAlignment="1">
      <alignment horizontal="center" vertical="center" wrapText="1"/>
    </xf>
    <xf numFmtId="0" fontId="104" fillId="38" borderId="81" xfId="1" applyFont="1" applyFill="1" applyBorder="1" applyAlignment="1">
      <alignment horizontal="center" vertical="center" wrapText="1"/>
    </xf>
    <xf numFmtId="0" fontId="104" fillId="38" borderId="82" xfId="1" applyFont="1" applyFill="1" applyBorder="1" applyAlignment="1">
      <alignment horizontal="center" vertical="center" wrapText="1"/>
    </xf>
    <xf numFmtId="0" fontId="104" fillId="38" borderId="83" xfId="1" applyFont="1" applyFill="1" applyBorder="1" applyAlignment="1">
      <alignment horizontal="center" vertical="center" wrapText="1"/>
    </xf>
    <xf numFmtId="2" fontId="93" fillId="46" borderId="14" xfId="3" applyNumberFormat="1" applyFont="1" applyFill="1" applyBorder="1" applyAlignment="1">
      <alignment horizontal="center" vertical="center"/>
    </xf>
    <xf numFmtId="2" fontId="93" fillId="51" borderId="14" xfId="3" applyNumberFormat="1" applyFont="1" applyFill="1" applyBorder="1" applyAlignment="1">
      <alignment horizontal="center" vertical="center"/>
    </xf>
    <xf numFmtId="0" fontId="59" fillId="36" borderId="0" xfId="1" applyFont="1" applyFill="1" applyBorder="1" applyAlignment="1">
      <alignment horizontal="center" vertical="center" wrapText="1"/>
    </xf>
    <xf numFmtId="0" fontId="76" fillId="38" borderId="0" xfId="1" applyFont="1" applyFill="1" applyBorder="1" applyAlignment="1" applyProtection="1">
      <alignment horizontal="center" vertical="center" wrapText="1" readingOrder="1"/>
      <protection locked="0"/>
    </xf>
    <xf numFmtId="9" fontId="60" fillId="42" borderId="0" xfId="1" applyNumberFormat="1" applyFont="1" applyFill="1" applyBorder="1" applyAlignment="1" applyProtection="1">
      <alignment horizontal="center" vertical="center" wrapText="1" readingOrder="1"/>
      <protection locked="0"/>
    </xf>
    <xf numFmtId="0" fontId="61" fillId="42" borderId="0" xfId="1" applyFont="1" applyFill="1" applyBorder="1" applyAlignment="1" applyProtection="1">
      <alignment horizontal="center" vertical="center" wrapText="1" readingOrder="1"/>
      <protection locked="0"/>
    </xf>
    <xf numFmtId="0" fontId="61" fillId="42" borderId="0" xfId="1" applyFont="1" applyFill="1" applyBorder="1" applyAlignment="1">
      <alignment horizontal="center" vertical="center" wrapText="1" readingOrder="1"/>
    </xf>
  </cellXfs>
  <cellStyles count="6">
    <cellStyle name="Euro" xfId="2" xr:uid="{00000000-0005-0000-0000-000000000000}"/>
    <cellStyle name="Hipervínculo 2" xfId="5" xr:uid="{00000000-0005-0000-0000-000001000000}"/>
    <cellStyle name="Normal" xfId="0" builtinId="0"/>
    <cellStyle name="Normal 2" xfId="1" xr:uid="{00000000-0005-0000-0000-000003000000}"/>
    <cellStyle name="Normal 2 2" xfId="3" xr:uid="{00000000-0005-0000-0000-000004000000}"/>
    <cellStyle name="Porcentaje 2" xfId="4" xr:uid="{00000000-0005-0000-0000-000005000000}"/>
  </cellStyles>
  <dxfs count="0"/>
  <tableStyles count="0" defaultTableStyle="TableStyleMedium2" defaultPivotStyle="PivotStyleLight16"/>
  <colors>
    <mruColors>
      <color rgb="FF009900"/>
      <color rgb="FF228AA2"/>
      <color rgb="FF2BADCB"/>
      <color rgb="FF66A315"/>
      <color rgb="FFFFDBA7"/>
      <color rgb="FFFFFF99"/>
      <color rgb="FFFDC7C8"/>
      <color rgb="FFEE9CA8"/>
      <color rgb="FFFF6600"/>
      <color rgb="FF66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65575747127753"/>
          <c:y val="0.17640055409740449"/>
          <c:w val="0.67910563398176327"/>
          <c:h val="0.7076195683872849"/>
        </c:manualLayout>
      </c:layout>
      <c:barChart>
        <c:barDir val="col"/>
        <c:grouping val="clustered"/>
        <c:varyColors val="0"/>
        <c:ser>
          <c:idx val="0"/>
          <c:order val="0"/>
          <c:spPr>
            <a:solidFill>
              <a:srgbClr val="66A31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INDICADOR'!$E$17:$E$24</c:f>
              <c:numCache>
                <c:formatCode>0%</c:formatCode>
                <c:ptCount val="8"/>
                <c:pt idx="0">
                  <c:v>7.0000000000000007E-2</c:v>
                </c:pt>
                <c:pt idx="1">
                  <c:v>0.21</c:v>
                </c:pt>
                <c:pt idx="2">
                  <c:v>0.15</c:v>
                </c:pt>
                <c:pt idx="3">
                  <c:v>0.2</c:v>
                </c:pt>
                <c:pt idx="4">
                  <c:v>0.12</c:v>
                </c:pt>
                <c:pt idx="5">
                  <c:v>0.22</c:v>
                </c:pt>
                <c:pt idx="6">
                  <c:v>0.08</c:v>
                </c:pt>
                <c:pt idx="7">
                  <c:v>0.05</c:v>
                </c:pt>
              </c:numCache>
            </c:numRef>
          </c:val>
          <c:extLst>
            <c:ext xmlns:c16="http://schemas.microsoft.com/office/drawing/2014/chart" uri="{C3380CC4-5D6E-409C-BE32-E72D297353CC}">
              <c16:uniqueId val="{00000000-62C5-4968-8B0C-FD2E574C54A0}"/>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INDICADOR'!$F$17:$F$24</c:f>
              <c:numCache>
                <c:formatCode>0%</c:formatCode>
                <c:ptCount val="8"/>
                <c:pt idx="0">
                  <c:v>0.12</c:v>
                </c:pt>
                <c:pt idx="1">
                  <c:v>0.43</c:v>
                </c:pt>
                <c:pt idx="2">
                  <c:v>0.19</c:v>
                </c:pt>
                <c:pt idx="3">
                  <c:v>0.46</c:v>
                </c:pt>
                <c:pt idx="4">
                  <c:v>0.26</c:v>
                </c:pt>
                <c:pt idx="5">
                  <c:v>0.48</c:v>
                </c:pt>
                <c:pt idx="6">
                  <c:v>0.11</c:v>
                </c:pt>
                <c:pt idx="7">
                  <c:v>7.0000000000000007E-2</c:v>
                </c:pt>
              </c:numCache>
            </c:numRef>
          </c:val>
          <c:extLst>
            <c:ext xmlns:c16="http://schemas.microsoft.com/office/drawing/2014/chart" uri="{C3380CC4-5D6E-409C-BE32-E72D297353CC}">
              <c16:uniqueId val="{00000000-331A-43A2-B414-89AC92D47672}"/>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INDICADOR'!$G$17:$G$24</c:f>
              <c:numCache>
                <c:formatCode>0%</c:formatCode>
                <c:ptCount val="8"/>
                <c:pt idx="0">
                  <c:v>0.15</c:v>
                </c:pt>
                <c:pt idx="1">
                  <c:v>0.64</c:v>
                </c:pt>
                <c:pt idx="2">
                  <c:v>0.28999999999999998</c:v>
                </c:pt>
                <c:pt idx="3">
                  <c:v>0.73499999999999999</c:v>
                </c:pt>
                <c:pt idx="4">
                  <c:v>0.31</c:v>
                </c:pt>
                <c:pt idx="5">
                  <c:v>0.94</c:v>
                </c:pt>
                <c:pt idx="6">
                  <c:v>0.18</c:v>
                </c:pt>
                <c:pt idx="7">
                  <c:v>0.09</c:v>
                </c:pt>
              </c:numCache>
            </c:numRef>
          </c:val>
          <c:extLst>
            <c:ext xmlns:c16="http://schemas.microsoft.com/office/drawing/2014/chart" uri="{C3380CC4-5D6E-409C-BE32-E72D297353CC}">
              <c16:uniqueId val="{00000001-331A-43A2-B414-89AC92D47672}"/>
            </c:ext>
          </c:extLst>
        </c:ser>
        <c:dLbls>
          <c:showLegendKey val="0"/>
          <c:showVal val="0"/>
          <c:showCatName val="0"/>
          <c:showSerName val="0"/>
          <c:showPercent val="0"/>
          <c:showBubbleSize val="0"/>
        </c:dLbls>
        <c:gapWidth val="150"/>
        <c:axId val="89867392"/>
        <c:axId val="89869696"/>
      </c:barChart>
      <c:catAx>
        <c:axId val="89867392"/>
        <c:scaling>
          <c:orientation val="minMax"/>
        </c:scaling>
        <c:delete val="0"/>
        <c:axPos val="b"/>
        <c:majorTickMark val="out"/>
        <c:minorTickMark val="none"/>
        <c:tickLblPos val="nextTo"/>
        <c:crossAx val="89869696"/>
        <c:crosses val="autoZero"/>
        <c:auto val="1"/>
        <c:lblAlgn val="ctr"/>
        <c:lblOffset val="100"/>
        <c:noMultiLvlLbl val="0"/>
      </c:catAx>
      <c:valAx>
        <c:axId val="89869696"/>
        <c:scaling>
          <c:orientation val="minMax"/>
        </c:scaling>
        <c:delete val="0"/>
        <c:axPos val="l"/>
        <c:numFmt formatCode="0%" sourceLinked="1"/>
        <c:majorTickMark val="out"/>
        <c:minorTickMark val="none"/>
        <c:tickLblPos val="nextTo"/>
        <c:crossAx val="89867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7.emf"/><Relationship Id="rId1" Type="http://schemas.openxmlformats.org/officeDocument/2006/relationships/image" Target="../media/image8.emf"/><Relationship Id="rId5" Type="http://schemas.openxmlformats.org/officeDocument/2006/relationships/image" Target="../media/image4.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7</xdr:col>
      <xdr:colOff>1743074</xdr:colOff>
      <xdr:row>0</xdr:row>
      <xdr:rowOff>168890</xdr:rowOff>
    </xdr:from>
    <xdr:to>
      <xdr:col>10</xdr:col>
      <xdr:colOff>11682</xdr:colOff>
      <xdr:row>5</xdr:row>
      <xdr:rowOff>76200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581774" y="168890"/>
          <a:ext cx="2383409" cy="936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1</xdr:row>
      <xdr:rowOff>40822</xdr:rowOff>
    </xdr:from>
    <xdr:to>
      <xdr:col>2</xdr:col>
      <xdr:colOff>204107</xdr:colOff>
      <xdr:row>1</xdr:row>
      <xdr:rowOff>966107</xdr:rowOff>
    </xdr:to>
    <xdr:pic>
      <xdr:nvPicPr>
        <xdr:cNvPr id="2" name="6 Imagen">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796" t="35471" r="42272" b="31280"/>
        <a:stretch/>
      </xdr:blipFill>
      <xdr:spPr bwMode="auto">
        <a:xfrm>
          <a:off x="312965" y="231322"/>
          <a:ext cx="911678" cy="9252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25</xdr:col>
      <xdr:colOff>707571</xdr:colOff>
      <xdr:row>1</xdr:row>
      <xdr:rowOff>40301</xdr:rowOff>
    </xdr:from>
    <xdr:to>
      <xdr:col>26</xdr:col>
      <xdr:colOff>748392</xdr:colOff>
      <xdr:row>1</xdr:row>
      <xdr:rowOff>972078</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36607" t="33300" r="35989" b="23354"/>
        <a:stretch/>
      </xdr:blipFill>
      <xdr:spPr>
        <a:xfrm>
          <a:off x="23921357" y="230801"/>
          <a:ext cx="1047750" cy="931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2065910</xdr:colOff>
      <xdr:row>0</xdr:row>
      <xdr:rowOff>233918</xdr:rowOff>
    </xdr:from>
    <xdr:to>
      <xdr:col>25</xdr:col>
      <xdr:colOff>0</xdr:colOff>
      <xdr:row>14</xdr:row>
      <xdr:rowOff>128091</xdr:rowOff>
    </xdr:to>
    <xdr:grpSp>
      <xdr:nvGrpSpPr>
        <xdr:cNvPr id="2" name="Grupo 13">
          <a:extLst>
            <a:ext uri="{FF2B5EF4-FFF2-40B4-BE49-F238E27FC236}">
              <a16:creationId xmlns:a16="http://schemas.microsoft.com/office/drawing/2014/main" id="{00000000-0008-0000-0200-000002000000}"/>
            </a:ext>
          </a:extLst>
        </xdr:cNvPr>
        <xdr:cNvGrpSpPr/>
      </xdr:nvGrpSpPr>
      <xdr:grpSpPr>
        <a:xfrm>
          <a:off x="12067160" y="233918"/>
          <a:ext cx="15602965" cy="4442361"/>
          <a:chOff x="12949681" y="289994"/>
          <a:chExt cx="12569896" cy="4459123"/>
        </a:xfrm>
      </xdr:grpSpPr>
      <xdr:grpSp>
        <xdr:nvGrpSpPr>
          <xdr:cNvPr id="3" name="Grupo 11">
            <a:extLst>
              <a:ext uri="{FF2B5EF4-FFF2-40B4-BE49-F238E27FC236}">
                <a16:creationId xmlns:a16="http://schemas.microsoft.com/office/drawing/2014/main" id="{00000000-0008-0000-0200-000003000000}"/>
              </a:ext>
            </a:extLst>
          </xdr:cNvPr>
          <xdr:cNvGrpSpPr/>
        </xdr:nvGrpSpPr>
        <xdr:grpSpPr>
          <a:xfrm>
            <a:off x="14383428" y="289994"/>
            <a:ext cx="11136149" cy="4459123"/>
            <a:chOff x="14401673" y="304266"/>
            <a:chExt cx="10986781" cy="4416136"/>
          </a:xfrm>
        </xdr:grpSpPr>
        <xdr:pic>
          <xdr:nvPicPr>
            <xdr:cNvPr id="5" name="Imagen 5">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8339955" y="304266"/>
              <a:ext cx="7048499" cy="4416136"/>
            </a:xfrm>
            <a:prstGeom prst="rect">
              <a:avLst/>
            </a:prstGeom>
          </xdr:spPr>
        </xdr:pic>
        <xdr:pic>
          <xdr:nvPicPr>
            <xdr:cNvPr id="6" name="Imagen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01673" y="1797620"/>
              <a:ext cx="3630330" cy="1548936"/>
            </a:xfrm>
            <a:prstGeom prst="rect">
              <a:avLst/>
            </a:prstGeom>
          </xdr:spPr>
        </xdr:pic>
      </xdr:grpSp>
      <xdr:pic>
        <xdr:nvPicPr>
          <xdr:cNvPr id="4" name="Imagen 26">
            <a:extLst>
              <a:ext uri="{FF2B5EF4-FFF2-40B4-BE49-F238E27FC236}">
                <a16:creationId xmlns:a16="http://schemas.microsoft.com/office/drawing/2014/main" id="{00000000-0008-0000-02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98" t="26506" r="79047" b="26104"/>
          <a:stretch/>
        </xdr:blipFill>
        <xdr:spPr bwMode="auto">
          <a:xfrm>
            <a:off x="12949681" y="1474240"/>
            <a:ext cx="1206326" cy="2164772"/>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17</xdr:col>
      <xdr:colOff>211672</xdr:colOff>
      <xdr:row>5</xdr:row>
      <xdr:rowOff>76402</xdr:rowOff>
    </xdr:from>
    <xdr:to>
      <xdr:col>22</xdr:col>
      <xdr:colOff>214936</xdr:colOff>
      <xdr:row>10</xdr:row>
      <xdr:rowOff>176072</xdr:rowOff>
    </xdr:to>
    <xdr:grpSp>
      <xdr:nvGrpSpPr>
        <xdr:cNvPr id="7" name="Grupo 10">
          <a:extLst>
            <a:ext uri="{FF2B5EF4-FFF2-40B4-BE49-F238E27FC236}">
              <a16:creationId xmlns:a16="http://schemas.microsoft.com/office/drawing/2014/main" id="{00000000-0008-0000-0200-000007000000}"/>
            </a:ext>
          </a:extLst>
        </xdr:cNvPr>
        <xdr:cNvGrpSpPr/>
      </xdr:nvGrpSpPr>
      <xdr:grpSpPr>
        <a:xfrm>
          <a:off x="21976297" y="1695652"/>
          <a:ext cx="4051389" cy="1695108"/>
          <a:chOff x="18336491" y="1780315"/>
          <a:chExt cx="5039591" cy="1562094"/>
        </a:xfrm>
      </xdr:grpSpPr>
      <xdr:sp macro="" textlink="">
        <xdr:nvSpPr>
          <xdr:cNvPr id="8" name="CuadroTexto 3">
            <a:extLst>
              <a:ext uri="{FF2B5EF4-FFF2-40B4-BE49-F238E27FC236}">
                <a16:creationId xmlns:a16="http://schemas.microsoft.com/office/drawing/2014/main" id="{00000000-0008-0000-0200-000008000000}"/>
              </a:ext>
            </a:extLst>
          </xdr:cNvPr>
          <xdr:cNvSpPr txBox="1"/>
        </xdr:nvSpPr>
        <xdr:spPr>
          <a:xfrm>
            <a:off x="18374588" y="2424551"/>
            <a:ext cx="2580409" cy="294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GUARDAR PROGRAMA</a:t>
            </a:r>
          </a:p>
        </xdr:txBody>
      </xdr:sp>
      <xdr:sp macro="" textlink="">
        <xdr:nvSpPr>
          <xdr:cNvPr id="9" name="CuadroTexto 29">
            <a:extLst>
              <a:ext uri="{FF2B5EF4-FFF2-40B4-BE49-F238E27FC236}">
                <a16:creationId xmlns:a16="http://schemas.microsoft.com/office/drawing/2014/main" id="{00000000-0008-0000-0200-000009000000}"/>
              </a:ext>
            </a:extLst>
          </xdr:cNvPr>
          <xdr:cNvSpPr txBox="1"/>
        </xdr:nvSpPr>
        <xdr:spPr>
          <a:xfrm>
            <a:off x="18357273" y="3048007"/>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NUEVO PROGRAMA</a:t>
            </a:r>
            <a:endParaRPr lang="es-MX" sz="1400">
              <a:solidFill>
                <a:schemeClr val="bg1"/>
              </a:solidFill>
              <a:latin typeface="Californian FB" panose="0207040306080B030204" pitchFamily="18" charset="0"/>
            </a:endParaRPr>
          </a:p>
        </xdr:txBody>
      </xdr:sp>
      <xdr:sp macro="" textlink="">
        <xdr:nvSpPr>
          <xdr:cNvPr id="10" name="CuadroTexto 30">
            <a:extLst>
              <a:ext uri="{FF2B5EF4-FFF2-40B4-BE49-F238E27FC236}">
                <a16:creationId xmlns:a16="http://schemas.microsoft.com/office/drawing/2014/main" id="{00000000-0008-0000-0200-00000A000000}"/>
              </a:ext>
            </a:extLst>
          </xdr:cNvPr>
          <xdr:cNvSpPr txBox="1"/>
        </xdr:nvSpPr>
        <xdr:spPr>
          <a:xfrm>
            <a:off x="18357272" y="2095506"/>
            <a:ext cx="4779819" cy="29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NUEVA ACTIVIDAD</a:t>
            </a:r>
            <a:endParaRPr lang="es-MX" sz="1400">
              <a:solidFill>
                <a:schemeClr val="bg1"/>
              </a:solidFill>
              <a:latin typeface="Californian FB" panose="0207040306080B030204" pitchFamily="18" charset="0"/>
            </a:endParaRPr>
          </a:p>
        </xdr:txBody>
      </xdr:sp>
      <xdr:sp macro="" textlink="">
        <xdr:nvSpPr>
          <xdr:cNvPr id="11" name="CuadroTexto 31">
            <a:extLst>
              <a:ext uri="{FF2B5EF4-FFF2-40B4-BE49-F238E27FC236}">
                <a16:creationId xmlns:a16="http://schemas.microsoft.com/office/drawing/2014/main" id="{00000000-0008-0000-0200-00000B000000}"/>
              </a:ext>
            </a:extLst>
          </xdr:cNvPr>
          <xdr:cNvSpPr txBox="1"/>
        </xdr:nvSpPr>
        <xdr:spPr>
          <a:xfrm>
            <a:off x="18336491" y="1780315"/>
            <a:ext cx="5039591"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ysClr val="windowText" lastClr="000000"/>
                </a:solidFill>
                <a:latin typeface="Californian FB" panose="0207040306080B030204" pitchFamily="18" charset="0"/>
              </a:rPr>
              <a:t>AGREGAR</a:t>
            </a:r>
            <a:r>
              <a:rPr lang="es-MX" sz="1400" baseline="0">
                <a:solidFill>
                  <a:sysClr val="windowText" lastClr="000000"/>
                </a:solidFill>
                <a:latin typeface="Californian FB" panose="0207040306080B030204" pitchFamily="18" charset="0"/>
              </a:rPr>
              <a:t> NUEVO COMPONENTE</a:t>
            </a:r>
            <a:endParaRPr lang="es-MX" sz="1400">
              <a:solidFill>
                <a:sysClr val="windowText" lastClr="000000"/>
              </a:solidFill>
              <a:latin typeface="Californian FB" panose="0207040306080B030204" pitchFamily="18" charset="0"/>
            </a:endParaRPr>
          </a:p>
        </xdr:txBody>
      </xdr:sp>
      <xdr:sp macro="" textlink="">
        <xdr:nvSpPr>
          <xdr:cNvPr id="12" name="CuadroTexto 15">
            <a:extLst>
              <a:ext uri="{FF2B5EF4-FFF2-40B4-BE49-F238E27FC236}">
                <a16:creationId xmlns:a16="http://schemas.microsoft.com/office/drawing/2014/main" id="{00000000-0008-0000-0200-00000C000000}"/>
              </a:ext>
            </a:extLst>
          </xdr:cNvPr>
          <xdr:cNvSpPr txBox="1"/>
        </xdr:nvSpPr>
        <xdr:spPr>
          <a:xfrm>
            <a:off x="18371129" y="2750136"/>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IMPRIMIR</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23</xdr:col>
          <xdr:colOff>171450</xdr:colOff>
          <xdr:row>12</xdr:row>
          <xdr:rowOff>257175</xdr:rowOff>
        </xdr:from>
        <xdr:to>
          <xdr:col>24</xdr:col>
          <xdr:colOff>523875</xdr:colOff>
          <xdr:row>14</xdr:row>
          <xdr:rowOff>333375</xdr:rowOff>
        </xdr:to>
        <xdr:sp macro="" textlink="">
          <xdr:nvSpPr>
            <xdr:cNvPr id="12289" name="CommandButton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xdr:row>
          <xdr:rowOff>190500</xdr:rowOff>
        </xdr:from>
        <xdr:to>
          <xdr:col>24</xdr:col>
          <xdr:colOff>514350</xdr:colOff>
          <xdr:row>9</xdr:row>
          <xdr:rowOff>123825</xdr:rowOff>
        </xdr:to>
        <xdr:sp macro="" textlink="">
          <xdr:nvSpPr>
            <xdr:cNvPr id="12290" name="CommandButton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xdr:row>
          <xdr:rowOff>66675</xdr:rowOff>
        </xdr:from>
        <xdr:to>
          <xdr:col>24</xdr:col>
          <xdr:colOff>523875</xdr:colOff>
          <xdr:row>12</xdr:row>
          <xdr:rowOff>104775</xdr:rowOff>
        </xdr:to>
        <xdr:sp macro="" textlink="">
          <xdr:nvSpPr>
            <xdr:cNvPr id="12291" name="CommandButton3" hidden="1">
              <a:extLst>
                <a:ext uri="{63B3BB69-23CF-44E3-9099-C40C66FF867C}">
                  <a14:compatExt spid="_x0000_s12291"/>
                </a:ext>
                <a:ext uri="{FF2B5EF4-FFF2-40B4-BE49-F238E27FC236}">
                  <a16:creationId xmlns:a16="http://schemas.microsoft.com/office/drawing/2014/main" id="{00000000-0008-0000-02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0</xdr:row>
          <xdr:rowOff>276225</xdr:rowOff>
        </xdr:from>
        <xdr:to>
          <xdr:col>24</xdr:col>
          <xdr:colOff>523875</xdr:colOff>
          <xdr:row>3</xdr:row>
          <xdr:rowOff>57150</xdr:rowOff>
        </xdr:to>
        <xdr:sp macro="" textlink="">
          <xdr:nvSpPr>
            <xdr:cNvPr id="12292" name="CommandButton4" hidden="1">
              <a:extLst>
                <a:ext uri="{63B3BB69-23CF-44E3-9099-C40C66FF867C}">
                  <a14:compatExt spid="_x0000_s12292"/>
                </a:ext>
                <a:ext uri="{FF2B5EF4-FFF2-40B4-BE49-F238E27FC236}">
                  <a16:creationId xmlns:a16="http://schemas.microsoft.com/office/drawing/2014/main" id="{00000000-0008-0000-02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xdr:row>
          <xdr:rowOff>95250</xdr:rowOff>
        </xdr:from>
        <xdr:to>
          <xdr:col>24</xdr:col>
          <xdr:colOff>523875</xdr:colOff>
          <xdr:row>5</xdr:row>
          <xdr:rowOff>228600</xdr:rowOff>
        </xdr:to>
        <xdr:sp macro="" textlink="">
          <xdr:nvSpPr>
            <xdr:cNvPr id="12293" name="CommandButton5" hidden="1">
              <a:extLst>
                <a:ext uri="{63B3BB69-23CF-44E3-9099-C40C66FF867C}">
                  <a14:compatExt spid="_x0000_s12293"/>
                </a:ext>
                <a:ext uri="{FF2B5EF4-FFF2-40B4-BE49-F238E27FC236}">
                  <a16:creationId xmlns:a16="http://schemas.microsoft.com/office/drawing/2014/main" id="{00000000-0008-0000-02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36</xdr:col>
      <xdr:colOff>436449</xdr:colOff>
      <xdr:row>6</xdr:row>
      <xdr:rowOff>108859</xdr:rowOff>
    </xdr:from>
    <xdr:to>
      <xdr:col>48</xdr:col>
      <xdr:colOff>449035</xdr:colOff>
      <xdr:row>32</xdr:row>
      <xdr:rowOff>122465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50899" t="41407" r="17596" b="26049"/>
        <a:stretch/>
      </xdr:blipFill>
      <xdr:spPr>
        <a:xfrm>
          <a:off x="39189592" y="1864180"/>
          <a:ext cx="9156586" cy="5320392"/>
        </a:xfrm>
        <a:prstGeom prst="rect">
          <a:avLst/>
        </a:prstGeom>
      </xdr:spPr>
    </xdr:pic>
    <xdr:clientData/>
  </xdr:twoCellAnchor>
  <xdr:twoCellAnchor editAs="oneCell">
    <xdr:from>
      <xdr:col>36</xdr:col>
      <xdr:colOff>544284</xdr:colOff>
      <xdr:row>32</xdr:row>
      <xdr:rowOff>163287</xdr:rowOff>
    </xdr:from>
    <xdr:to>
      <xdr:col>48</xdr:col>
      <xdr:colOff>381000</xdr:colOff>
      <xdr:row>63</xdr:row>
      <xdr:rowOff>96439</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srcRect l="51271" t="22441" r="9512" b="28959"/>
        <a:stretch/>
      </xdr:blipFill>
      <xdr:spPr>
        <a:xfrm>
          <a:off x="39297427" y="7225394"/>
          <a:ext cx="8980716" cy="6260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4</xdr:row>
      <xdr:rowOff>133350</xdr:rowOff>
    </xdr:from>
    <xdr:to>
      <xdr:col>20</xdr:col>
      <xdr:colOff>76199</xdr:colOff>
      <xdr:row>25</xdr:row>
      <xdr:rowOff>152400</xdr:rowOff>
    </xdr:to>
    <xdr:sp macro="" textlink="">
      <xdr:nvSpPr>
        <xdr:cNvPr id="2" name="1 Rectángulo">
          <a:extLst>
            <a:ext uri="{FF2B5EF4-FFF2-40B4-BE49-F238E27FC236}">
              <a16:creationId xmlns:a16="http://schemas.microsoft.com/office/drawing/2014/main" id="{00000000-0008-0000-0500-000002000000}"/>
            </a:ext>
          </a:extLst>
        </xdr:cNvPr>
        <xdr:cNvSpPr/>
      </xdr:nvSpPr>
      <xdr:spPr>
        <a:xfrm>
          <a:off x="161925" y="2076450"/>
          <a:ext cx="13744574" cy="72390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690</xdr:row>
      <xdr:rowOff>133350</xdr:rowOff>
    </xdr:from>
    <xdr:to>
      <xdr:col>20</xdr:col>
      <xdr:colOff>76199</xdr:colOff>
      <xdr:row>718</xdr:row>
      <xdr:rowOff>152400</xdr:rowOff>
    </xdr:to>
    <xdr:sp macro="" textlink="">
      <xdr:nvSpPr>
        <xdr:cNvPr id="3" name="2 Rectángulo">
          <a:extLst>
            <a:ext uri="{FF2B5EF4-FFF2-40B4-BE49-F238E27FC236}">
              <a16:creationId xmlns:a16="http://schemas.microsoft.com/office/drawing/2014/main" id="{00000000-0008-0000-0500-000003000000}"/>
            </a:ext>
          </a:extLst>
        </xdr:cNvPr>
        <xdr:cNvSpPr/>
      </xdr:nvSpPr>
      <xdr:spPr>
        <a:xfrm>
          <a:off x="161925" y="29070300"/>
          <a:ext cx="13744574" cy="80772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721</xdr:row>
      <xdr:rowOff>133350</xdr:rowOff>
    </xdr:from>
    <xdr:to>
      <xdr:col>20</xdr:col>
      <xdr:colOff>76199</xdr:colOff>
      <xdr:row>737</xdr:row>
      <xdr:rowOff>152400</xdr:rowOff>
    </xdr:to>
    <xdr:sp macro="" textlink="">
      <xdr:nvSpPr>
        <xdr:cNvPr id="4" name="3 Rectángulo">
          <a:extLst>
            <a:ext uri="{FF2B5EF4-FFF2-40B4-BE49-F238E27FC236}">
              <a16:creationId xmlns:a16="http://schemas.microsoft.com/office/drawing/2014/main" id="{00000000-0008-0000-0500-000004000000}"/>
            </a:ext>
          </a:extLst>
        </xdr:cNvPr>
        <xdr:cNvSpPr/>
      </xdr:nvSpPr>
      <xdr:spPr>
        <a:xfrm>
          <a:off x="161925" y="3769995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740</xdr:row>
      <xdr:rowOff>133350</xdr:rowOff>
    </xdr:from>
    <xdr:to>
      <xdr:col>20</xdr:col>
      <xdr:colOff>76199</xdr:colOff>
      <xdr:row>756</xdr:row>
      <xdr:rowOff>152400</xdr:rowOff>
    </xdr:to>
    <xdr:sp macro="" textlink="">
      <xdr:nvSpPr>
        <xdr:cNvPr id="5" name="4 Rectángulo">
          <a:extLst>
            <a:ext uri="{FF2B5EF4-FFF2-40B4-BE49-F238E27FC236}">
              <a16:creationId xmlns:a16="http://schemas.microsoft.com/office/drawing/2014/main" id="{00000000-0008-0000-0500-000005000000}"/>
            </a:ext>
          </a:extLst>
        </xdr:cNvPr>
        <xdr:cNvSpPr/>
      </xdr:nvSpPr>
      <xdr:spPr>
        <a:xfrm>
          <a:off x="161925" y="41348025"/>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759</xdr:row>
      <xdr:rowOff>133350</xdr:rowOff>
    </xdr:from>
    <xdr:to>
      <xdr:col>20</xdr:col>
      <xdr:colOff>76199</xdr:colOff>
      <xdr:row>775</xdr:row>
      <xdr:rowOff>152400</xdr:rowOff>
    </xdr:to>
    <xdr:sp macro="" textlink="">
      <xdr:nvSpPr>
        <xdr:cNvPr id="6" name="5 Rectángulo">
          <a:extLst>
            <a:ext uri="{FF2B5EF4-FFF2-40B4-BE49-F238E27FC236}">
              <a16:creationId xmlns:a16="http://schemas.microsoft.com/office/drawing/2014/main" id="{00000000-0008-0000-0500-000006000000}"/>
            </a:ext>
          </a:extLst>
        </xdr:cNvPr>
        <xdr:cNvSpPr/>
      </xdr:nvSpPr>
      <xdr:spPr>
        <a:xfrm>
          <a:off x="161925" y="4499610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editAs="oneCell">
    <xdr:from>
      <xdr:col>1</xdr:col>
      <xdr:colOff>28574</xdr:colOff>
      <xdr:row>0</xdr:row>
      <xdr:rowOff>142875</xdr:rowOff>
    </xdr:from>
    <xdr:to>
      <xdr:col>15</xdr:col>
      <xdr:colOff>514669</xdr:colOff>
      <xdr:row>1</xdr:row>
      <xdr:rowOff>68036</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21"/>
        <a:stretch/>
      </xdr:blipFill>
      <xdr:spPr>
        <a:xfrm>
          <a:off x="228599" y="142875"/>
          <a:ext cx="13443857" cy="953861"/>
        </a:xfrm>
        <a:prstGeom prst="rect">
          <a:avLst/>
        </a:prstGeom>
      </xdr:spPr>
    </xdr:pic>
    <xdr:clientData/>
  </xdr:twoCellAnchor>
  <xdr:twoCellAnchor editAs="oneCell">
    <xdr:from>
      <xdr:col>15</xdr:col>
      <xdr:colOff>136070</xdr:colOff>
      <xdr:row>0</xdr:row>
      <xdr:rowOff>161926</xdr:rowOff>
    </xdr:from>
    <xdr:to>
      <xdr:col>16</xdr:col>
      <xdr:colOff>75322</xdr:colOff>
      <xdr:row>0</xdr:row>
      <xdr:rowOff>979714</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a:srcRect l="23952" t="17859" r="67890" b="64468"/>
        <a:stretch/>
      </xdr:blipFill>
      <xdr:spPr>
        <a:xfrm>
          <a:off x="13128170" y="161926"/>
          <a:ext cx="709416" cy="817788"/>
        </a:xfrm>
        <a:prstGeom prst="rect">
          <a:avLst/>
        </a:prstGeom>
      </xdr:spPr>
    </xdr:pic>
    <xdr:clientData/>
  </xdr:twoCellAnchor>
  <xdr:twoCellAnchor>
    <xdr:from>
      <xdr:col>10</xdr:col>
      <xdr:colOff>762000</xdr:colOff>
      <xdr:row>18</xdr:row>
      <xdr:rowOff>444953</xdr:rowOff>
    </xdr:from>
    <xdr:to>
      <xdr:col>15</xdr:col>
      <xdr:colOff>830035</xdr:colOff>
      <xdr:row>24</xdr:row>
      <xdr:rowOff>58510</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0.06102</cdr:x>
      <cdr:y>0.03125</cdr:y>
    </cdr:from>
    <cdr:to>
      <cdr:x>0.98305</cdr:x>
      <cdr:y>0.14534</cdr:y>
    </cdr:to>
    <cdr:sp macro="" textlink="">
      <cdr:nvSpPr>
        <cdr:cNvPr id="2" name="1 CuadroTexto"/>
        <cdr:cNvSpPr txBox="1"/>
      </cdr:nvSpPr>
      <cdr:spPr>
        <a:xfrm xmlns:a="http://schemas.openxmlformats.org/drawingml/2006/main">
          <a:off x="244929" y="85724"/>
          <a:ext cx="3701142" cy="3129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200" b="1"/>
            <a:t>Avance de cumplimiento de Proyectos por la Dirección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IXTLA/Netza/POA%202020/iF13%20SEGUNDO%20semestre%20%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XTLA/Netza/POA%202020/ARCHIVO%20PARA%20APOYO%20LLENADO/SAMAPA/iF13%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EDSP"/>
      <sheetName val="MIR DS"/>
      <sheetName val="MIR DE"/>
      <sheetName val="MIR GT"/>
      <sheetName val="SinMatriz"/>
      <sheetName val="Avances EDSP"/>
      <sheetName val="Listas"/>
      <sheetName val="Base"/>
      <sheetName val="Avances DS"/>
      <sheetName val="Avances DE"/>
      <sheetName val="Avances GT"/>
      <sheetName val="Hoja3"/>
    </sheetNames>
    <sheetDataSet>
      <sheetData sheetId="0"/>
      <sheetData sheetId="1"/>
      <sheetData sheetId="2"/>
      <sheetData sheetId="3"/>
      <sheetData sheetId="4"/>
      <sheetData sheetId="5"/>
      <sheetData sheetId="6"/>
      <sheetData sheetId="7">
        <row r="3">
          <cell r="U3" t="str">
            <v>Eficacia</v>
          </cell>
          <cell r="V3" t="str">
            <v>Estratégico</v>
          </cell>
        </row>
        <row r="4">
          <cell r="U4" t="str">
            <v>Eficiencia</v>
          </cell>
          <cell r="V4" t="str">
            <v>Gestión</v>
          </cell>
        </row>
        <row r="5">
          <cell r="U5" t="str">
            <v>Economía</v>
          </cell>
        </row>
        <row r="6">
          <cell r="U6" t="str">
            <v>Calidad</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Avances"/>
      <sheetName val="MIR (2)"/>
      <sheetName val="Listas"/>
      <sheetName val="Base"/>
    </sheetNames>
    <sheetDataSet>
      <sheetData sheetId="0"/>
      <sheetData sheetId="1"/>
      <sheetData sheetId="2"/>
      <sheetData sheetId="3"/>
      <sheetData sheetId="4"/>
      <sheetData sheetId="5">
        <row r="3">
          <cell r="Y3" t="str">
            <v>Mensual</v>
          </cell>
        </row>
        <row r="4">
          <cell r="Y4" t="str">
            <v>Bimestral</v>
          </cell>
        </row>
        <row r="5">
          <cell r="Y5" t="str">
            <v>Trimestral</v>
          </cell>
        </row>
        <row r="6">
          <cell r="Y6" t="str">
            <v>Semestral</v>
          </cell>
        </row>
        <row r="7">
          <cell r="Y7" t="str">
            <v>Anual</v>
          </cell>
        </row>
        <row r="8">
          <cell r="Y8" t="str">
            <v>Bianual</v>
          </cell>
        </row>
        <row r="9">
          <cell r="Y9" t="str">
            <v>Bienal</v>
          </cell>
        </row>
        <row r="10">
          <cell r="Y10" t="str">
            <v>Periodo</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8.emf"/><Relationship Id="rId3" Type="http://schemas.openxmlformats.org/officeDocument/2006/relationships/vmlDrawing" Target="../drawings/vmlDrawing1.vml"/><Relationship Id="rId7" Type="http://schemas.openxmlformats.org/officeDocument/2006/relationships/image" Target="../media/image5.emf"/><Relationship Id="rId12" Type="http://schemas.openxmlformats.org/officeDocument/2006/relationships/control" Target="../activeX/activeX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6.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1:L22"/>
  <sheetViews>
    <sheetView showGridLines="0" zoomScale="50" zoomScaleNormal="50" workbookViewId="0">
      <selection activeCell="N13" sqref="N13"/>
    </sheetView>
  </sheetViews>
  <sheetFormatPr baseColWidth="10" defaultRowHeight="15" x14ac:dyDescent="0.25"/>
  <cols>
    <col min="1" max="1" width="1.140625" customWidth="1"/>
    <col min="2" max="2" width="2.5703125" customWidth="1"/>
    <col min="3" max="3" width="3.140625" customWidth="1"/>
    <col min="4" max="4" width="50.7109375" customWidth="1"/>
    <col min="5" max="5" width="2.5703125" customWidth="1"/>
    <col min="6" max="6" width="9.28515625" customWidth="1"/>
    <col min="7" max="7" width="3.7109375" customWidth="1"/>
    <col min="8" max="8" width="50.7109375" customWidth="1"/>
    <col min="9" max="9" width="1.28515625" customWidth="1"/>
    <col min="10" max="10" width="9.7109375" customWidth="1"/>
    <col min="11" max="11" width="1.85546875" customWidth="1"/>
  </cols>
  <sheetData>
    <row r="1" spans="2:11" ht="15.75" thickTop="1" x14ac:dyDescent="0.25">
      <c r="B1" s="81"/>
      <c r="C1" s="82"/>
      <c r="D1" s="82"/>
      <c r="E1" s="82"/>
      <c r="F1" s="82"/>
      <c r="G1" s="82"/>
      <c r="H1" s="82"/>
      <c r="I1" s="82"/>
      <c r="J1" s="82"/>
      <c r="K1" s="83"/>
    </row>
    <row r="2" spans="2:11" x14ac:dyDescent="0.25">
      <c r="B2" s="84"/>
      <c r="K2" s="85"/>
    </row>
    <row r="3" spans="2:11" x14ac:dyDescent="0.25">
      <c r="B3" s="84"/>
      <c r="K3" s="85"/>
    </row>
    <row r="4" spans="2:11" x14ac:dyDescent="0.25">
      <c r="B4" s="84"/>
      <c r="K4" s="85"/>
    </row>
    <row r="5" spans="2:11" ht="20.25" x14ac:dyDescent="0.3">
      <c r="B5" s="84"/>
      <c r="D5" s="86" t="s">
        <v>624</v>
      </c>
      <c r="K5" s="85"/>
    </row>
    <row r="6" spans="2:11" x14ac:dyDescent="0.25">
      <c r="B6" s="84"/>
      <c r="E6" s="46"/>
      <c r="K6" s="85"/>
    </row>
    <row r="7" spans="2:11" ht="21" customHeight="1" x14ac:dyDescent="0.25">
      <c r="B7" s="84"/>
      <c r="D7" s="371" t="s">
        <v>623</v>
      </c>
      <c r="E7" s="46"/>
      <c r="K7" s="85"/>
    </row>
    <row r="8" spans="2:11" ht="32.25" customHeight="1" x14ac:dyDescent="0.25">
      <c r="B8" s="84"/>
      <c r="D8" s="212" t="s">
        <v>387</v>
      </c>
      <c r="E8" s="46"/>
      <c r="K8" s="85"/>
    </row>
    <row r="9" spans="2:11" ht="22.5" customHeight="1" x14ac:dyDescent="0.25">
      <c r="B9" s="84"/>
      <c r="D9" s="46"/>
      <c r="E9" s="46"/>
      <c r="K9" s="85"/>
    </row>
    <row r="10" spans="2:11" ht="45.75" customHeight="1" x14ac:dyDescent="0.25">
      <c r="B10" s="84"/>
      <c r="D10" s="94" t="s">
        <v>1612</v>
      </c>
      <c r="E10" s="94"/>
      <c r="F10" s="94"/>
      <c r="G10" s="94"/>
      <c r="H10" s="94" t="s">
        <v>625</v>
      </c>
      <c r="I10" s="94"/>
      <c r="J10" s="94"/>
      <c r="K10" s="85"/>
    </row>
    <row r="11" spans="2:11" ht="25.5" customHeight="1" x14ac:dyDescent="0.25">
      <c r="B11" s="84"/>
      <c r="C11" s="370">
        <v>1</v>
      </c>
      <c r="D11" s="368" t="s">
        <v>653</v>
      </c>
      <c r="E11" s="46"/>
      <c r="G11" s="92">
        <v>1</v>
      </c>
      <c r="H11" s="93"/>
      <c r="I11" s="46"/>
      <c r="J11" s="46"/>
      <c r="K11" s="85"/>
    </row>
    <row r="12" spans="2:11" ht="25.5" customHeight="1" x14ac:dyDescent="0.25">
      <c r="B12" s="84"/>
      <c r="C12" s="370">
        <v>2</v>
      </c>
      <c r="D12" s="368" t="s">
        <v>881</v>
      </c>
      <c r="E12" s="46"/>
      <c r="G12" s="92">
        <v>2</v>
      </c>
      <c r="H12" s="93"/>
      <c r="I12" s="46"/>
      <c r="J12" s="46"/>
      <c r="K12" s="85"/>
    </row>
    <row r="13" spans="2:11" ht="25.5" customHeight="1" x14ac:dyDescent="0.25">
      <c r="B13" s="84"/>
      <c r="C13" s="370">
        <v>3</v>
      </c>
      <c r="D13" s="369" t="s">
        <v>883</v>
      </c>
      <c r="E13" s="46"/>
      <c r="G13" s="92">
        <v>3</v>
      </c>
      <c r="H13" s="93"/>
      <c r="I13" s="46"/>
      <c r="J13" s="46"/>
      <c r="K13" s="85"/>
    </row>
    <row r="14" spans="2:11" ht="25.5" customHeight="1" x14ac:dyDescent="0.25">
      <c r="B14" s="84"/>
      <c r="C14" s="370">
        <v>4</v>
      </c>
      <c r="D14" s="369" t="s">
        <v>884</v>
      </c>
      <c r="E14" s="46"/>
      <c r="G14" s="92">
        <v>4</v>
      </c>
      <c r="H14" s="93"/>
      <c r="I14" s="46"/>
      <c r="J14" s="46"/>
      <c r="K14" s="85"/>
    </row>
    <row r="15" spans="2:11" ht="25.5" customHeight="1" x14ac:dyDescent="0.25">
      <c r="B15" s="84"/>
      <c r="C15" s="370">
        <v>5</v>
      </c>
      <c r="D15" s="93"/>
      <c r="E15" s="46"/>
      <c r="G15" s="92">
        <v>5</v>
      </c>
      <c r="H15" s="93"/>
      <c r="I15" s="46"/>
      <c r="J15" s="46"/>
      <c r="K15" s="85"/>
    </row>
    <row r="16" spans="2:11" ht="25.5" customHeight="1" x14ac:dyDescent="0.25">
      <c r="B16" s="84"/>
      <c r="C16" s="370">
        <v>6</v>
      </c>
      <c r="D16" s="93"/>
      <c r="E16" s="46"/>
      <c r="G16" s="92">
        <v>6</v>
      </c>
      <c r="H16" s="93"/>
      <c r="I16" s="46"/>
      <c r="J16" s="46"/>
      <c r="K16" s="85"/>
    </row>
    <row r="17" spans="2:12" x14ac:dyDescent="0.25">
      <c r="B17" s="84"/>
      <c r="K17" s="85"/>
    </row>
    <row r="18" spans="2:12" ht="46.5" customHeight="1" x14ac:dyDescent="0.25">
      <c r="B18" s="84"/>
      <c r="D18" s="90" t="s">
        <v>621</v>
      </c>
      <c r="F18" s="151">
        <v>4</v>
      </c>
      <c r="H18" s="90" t="s">
        <v>622</v>
      </c>
      <c r="I18" s="94"/>
      <c r="J18" s="80"/>
      <c r="K18" s="85"/>
      <c r="L18" s="91"/>
    </row>
    <row r="19" spans="2:12" x14ac:dyDescent="0.25">
      <c r="B19" s="84"/>
      <c r="K19" s="85"/>
    </row>
    <row r="20" spans="2:12" ht="27" customHeight="1" x14ac:dyDescent="0.25">
      <c r="B20" s="84"/>
      <c r="D20" s="367" t="s">
        <v>626</v>
      </c>
      <c r="F20" s="151">
        <f>F18+J18</f>
        <v>4</v>
      </c>
      <c r="K20" s="85"/>
    </row>
    <row r="21" spans="2:12" ht="15.75" thickBot="1" x14ac:dyDescent="0.3">
      <c r="B21" s="87"/>
      <c r="C21" s="88"/>
      <c r="D21" s="88"/>
      <c r="E21" s="88"/>
      <c r="F21" s="88"/>
      <c r="G21" s="88"/>
      <c r="H21" s="88"/>
      <c r="I21" s="88"/>
      <c r="J21" s="88"/>
      <c r="K21" s="89"/>
    </row>
    <row r="22" spans="2:12" ht="15.75" thickTop="1" x14ac:dyDescent="0.25"/>
  </sheetData>
  <dataValidations count="2">
    <dataValidation type="list" allowBlank="1" showInputMessage="1" showErrorMessage="1" sqref="D8:D9" xr:uid="{00000000-0002-0000-0000-000000000000}">
      <formula1>Municipio</formula1>
    </dataValidation>
    <dataValidation type="whole" allowBlank="1" showInputMessage="1" showErrorMessage="1" error="Por favor ingrese un número entero unicamente" sqref="F18 J18 L18" xr:uid="{00000000-0002-0000-0000-000001000000}">
      <formula1>1</formula1>
      <formula2>10000000</formula2>
    </dataValidation>
  </dataValidation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B213"/>
  <sheetViews>
    <sheetView showGridLines="0" topLeftCell="A7" zoomScale="40" zoomScaleNormal="40" workbookViewId="0">
      <selection activeCell="F15" sqref="F15"/>
    </sheetView>
  </sheetViews>
  <sheetFormatPr baseColWidth="10" defaultColWidth="11.42578125" defaultRowHeight="15" x14ac:dyDescent="0.25"/>
  <cols>
    <col min="1" max="1" width="3.85546875" customWidth="1"/>
    <col min="2" max="2" width="11.42578125" style="152"/>
    <col min="3" max="3" width="15.5703125" style="92" customWidth="1"/>
    <col min="4" max="4" width="22.140625" style="152" customWidth="1"/>
    <col min="5" max="5" width="23.42578125" style="152" customWidth="1"/>
    <col min="6" max="6" width="26.7109375" style="200" customWidth="1"/>
    <col min="7" max="7" width="12.42578125" customWidth="1"/>
    <col min="8" max="8" width="11.42578125" customWidth="1"/>
    <col min="9" max="9" width="41.140625" style="200" customWidth="1"/>
    <col min="10" max="10" width="17.7109375" customWidth="1"/>
    <col min="11" max="11" width="22.140625" customWidth="1"/>
    <col min="12" max="12" width="15.7109375" customWidth="1"/>
    <col min="13" max="13" width="14.28515625" customWidth="1"/>
    <col min="15" max="15" width="14.28515625" style="152" customWidth="1"/>
    <col min="16" max="16" width="13.7109375" style="152" customWidth="1"/>
    <col min="17" max="25" width="0" hidden="1" customWidth="1"/>
    <col min="26" max="26" width="15.140625" style="271" customWidth="1"/>
    <col min="27" max="27" width="12.85546875" customWidth="1"/>
    <col min="28" max="28" width="24" customWidth="1"/>
  </cols>
  <sheetData>
    <row r="2" spans="2:28" ht="79.5" customHeight="1" x14ac:dyDescent="0.25">
      <c r="B2" s="572" t="s">
        <v>1611</v>
      </c>
      <c r="C2" s="572"/>
      <c r="D2" s="572"/>
      <c r="E2" s="572"/>
      <c r="F2" s="572"/>
      <c r="G2" s="572"/>
      <c r="H2" s="572"/>
      <c r="I2" s="572"/>
      <c r="J2" s="572"/>
      <c r="K2" s="572"/>
      <c r="L2" s="572"/>
      <c r="M2" s="572"/>
      <c r="N2" s="572"/>
      <c r="O2" s="572"/>
      <c r="P2" s="572"/>
      <c r="Q2" s="572"/>
      <c r="R2" s="572"/>
      <c r="S2" s="572"/>
      <c r="T2" s="572"/>
      <c r="U2" s="572"/>
      <c r="V2" s="572"/>
      <c r="W2" s="572"/>
      <c r="X2" s="572"/>
      <c r="Y2" s="572"/>
      <c r="Z2" s="572"/>
      <c r="AA2" s="572"/>
    </row>
    <row r="4" spans="2:28" ht="33.75" x14ac:dyDescent="0.65">
      <c r="B4" s="578" t="s">
        <v>1636</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row>
    <row r="6" spans="2:28" ht="47.25" customHeight="1" x14ac:dyDescent="0.25">
      <c r="B6" s="573" t="s">
        <v>1635</v>
      </c>
      <c r="C6" s="573"/>
      <c r="D6" s="573"/>
      <c r="E6" s="573"/>
      <c r="F6" s="573"/>
      <c r="G6" s="573"/>
      <c r="H6" s="573"/>
      <c r="I6" s="573"/>
      <c r="J6" s="573"/>
      <c r="K6" s="573"/>
      <c r="L6" s="573"/>
      <c r="M6" s="573"/>
      <c r="N6" s="573"/>
      <c r="O6" s="573"/>
      <c r="P6" s="573"/>
      <c r="Q6" s="573"/>
      <c r="R6" s="573"/>
      <c r="S6" s="573"/>
      <c r="T6" s="573"/>
      <c r="U6" s="573"/>
      <c r="V6" s="573"/>
      <c r="W6" s="573"/>
      <c r="X6" s="573"/>
      <c r="Y6" s="573"/>
      <c r="Z6" s="573"/>
      <c r="AA6" s="573"/>
    </row>
    <row r="9" spans="2:28" ht="18.75" customHeight="1" x14ac:dyDescent="0.25">
      <c r="B9" s="570" t="s">
        <v>1604</v>
      </c>
      <c r="C9" s="264"/>
      <c r="D9" s="579" t="s">
        <v>150</v>
      </c>
      <c r="E9" s="579"/>
      <c r="F9" s="579"/>
      <c r="G9" s="579"/>
      <c r="H9" s="579"/>
      <c r="I9" s="579"/>
      <c r="J9" s="579"/>
      <c r="K9" s="579"/>
      <c r="L9" s="579"/>
      <c r="M9" s="579"/>
      <c r="N9" s="579"/>
      <c r="O9" s="579"/>
      <c r="P9" s="579"/>
      <c r="Q9" s="580" t="s">
        <v>620</v>
      </c>
      <c r="R9" s="580"/>
      <c r="S9" s="580"/>
      <c r="T9" s="580"/>
      <c r="U9" s="580"/>
      <c r="V9" s="580"/>
      <c r="W9" s="580"/>
      <c r="X9" s="580"/>
      <c r="Y9" s="580"/>
      <c r="Z9" s="574" t="s">
        <v>1606</v>
      </c>
      <c r="AA9" s="576" t="s">
        <v>1605</v>
      </c>
    </row>
    <row r="10" spans="2:28" s="168" customFormat="1" ht="38.25" customHeight="1" x14ac:dyDescent="0.25">
      <c r="B10" s="570"/>
      <c r="C10" s="268"/>
      <c r="D10" s="114" t="s">
        <v>610</v>
      </c>
      <c r="E10" s="114" t="s">
        <v>598</v>
      </c>
      <c r="F10" s="114" t="s">
        <v>140</v>
      </c>
      <c r="G10" s="115" t="s">
        <v>141</v>
      </c>
      <c r="H10" s="115" t="s">
        <v>142</v>
      </c>
      <c r="I10" s="115" t="s">
        <v>144</v>
      </c>
      <c r="J10" s="115" t="s">
        <v>617</v>
      </c>
      <c r="K10" s="115" t="s">
        <v>616</v>
      </c>
      <c r="L10" s="115" t="s">
        <v>145</v>
      </c>
      <c r="M10" s="115" t="s">
        <v>146</v>
      </c>
      <c r="N10" s="115" t="s">
        <v>147</v>
      </c>
      <c r="O10" s="115" t="s">
        <v>148</v>
      </c>
      <c r="P10" s="116" t="s">
        <v>149</v>
      </c>
      <c r="Q10" s="154" t="s">
        <v>185</v>
      </c>
      <c r="R10" s="154" t="s">
        <v>186</v>
      </c>
      <c r="S10" s="154" t="s">
        <v>187</v>
      </c>
      <c r="T10" s="154" t="s">
        <v>188</v>
      </c>
      <c r="U10" s="154" t="s">
        <v>189</v>
      </c>
      <c r="V10" s="154" t="s">
        <v>190</v>
      </c>
      <c r="W10" s="154" t="s">
        <v>191</v>
      </c>
      <c r="X10" s="154" t="s">
        <v>192</v>
      </c>
      <c r="Y10" s="154" t="s">
        <v>193</v>
      </c>
      <c r="Z10" s="575"/>
      <c r="AA10" s="577"/>
    </row>
    <row r="11" spans="2:28" ht="108" x14ac:dyDescent="0.25">
      <c r="B11" s="350">
        <v>1</v>
      </c>
      <c r="C11" s="348" t="s">
        <v>137</v>
      </c>
      <c r="D11" s="117" t="s">
        <v>1637</v>
      </c>
      <c r="E11" s="117" t="s">
        <v>1594</v>
      </c>
      <c r="F11" s="269" t="s">
        <v>1598</v>
      </c>
      <c r="G11" s="214" t="s">
        <v>217</v>
      </c>
      <c r="H11" s="214" t="s">
        <v>155</v>
      </c>
      <c r="I11" s="118" t="s">
        <v>1595</v>
      </c>
      <c r="J11" s="215">
        <v>2.21</v>
      </c>
      <c r="K11" s="216">
        <v>4</v>
      </c>
      <c r="L11" s="217" t="s">
        <v>156</v>
      </c>
      <c r="M11" s="218" t="s">
        <v>830</v>
      </c>
      <c r="N11" s="219">
        <v>0.55000000000000004</v>
      </c>
      <c r="O11" s="108" t="s">
        <v>831</v>
      </c>
      <c r="P11" s="108" t="s">
        <v>833</v>
      </c>
      <c r="Q11" s="221">
        <v>21838923</v>
      </c>
      <c r="R11" s="221">
        <v>7417188</v>
      </c>
      <c r="S11" s="221">
        <v>21957996</v>
      </c>
      <c r="T11" s="221">
        <v>100000</v>
      </c>
      <c r="U11" s="221">
        <v>1515000</v>
      </c>
      <c r="V11" s="221">
        <v>0</v>
      </c>
      <c r="W11" s="221">
        <v>0</v>
      </c>
      <c r="X11" s="221">
        <v>0</v>
      </c>
      <c r="Y11" s="221">
        <v>6593052</v>
      </c>
      <c r="Z11" s="277">
        <v>145101531</v>
      </c>
      <c r="AA11" s="347">
        <v>1</v>
      </c>
      <c r="AB11" s="345"/>
    </row>
    <row r="12" spans="2:28" ht="204.75" customHeight="1" x14ac:dyDescent="0.25">
      <c r="B12" s="351">
        <v>0.40949999999999998</v>
      </c>
      <c r="C12" s="349" t="s">
        <v>1610</v>
      </c>
      <c r="D12" s="304" t="s">
        <v>654</v>
      </c>
      <c r="E12" s="304" t="s">
        <v>785</v>
      </c>
      <c r="F12" s="305" t="s">
        <v>784</v>
      </c>
      <c r="G12" s="306" t="s">
        <v>217</v>
      </c>
      <c r="H12" s="306" t="s">
        <v>155</v>
      </c>
      <c r="I12" s="307" t="s">
        <v>1596</v>
      </c>
      <c r="J12" s="308">
        <v>1415.5900000000001</v>
      </c>
      <c r="K12" s="308">
        <v>2133.9</v>
      </c>
      <c r="L12" s="309" t="s">
        <v>158</v>
      </c>
      <c r="M12" s="310" t="s">
        <v>830</v>
      </c>
      <c r="N12" s="311">
        <v>0.66</v>
      </c>
      <c r="O12" s="312" t="s">
        <v>831</v>
      </c>
      <c r="P12" s="312" t="s">
        <v>834</v>
      </c>
      <c r="Q12" s="223">
        <v>21838923</v>
      </c>
      <c r="R12" s="224">
        <v>7417188</v>
      </c>
      <c r="S12" s="224">
        <v>21957996</v>
      </c>
      <c r="T12" s="224">
        <v>100000</v>
      </c>
      <c r="U12" s="224">
        <v>1515000</v>
      </c>
      <c r="V12" s="224">
        <v>0</v>
      </c>
      <c r="W12" s="224">
        <v>0</v>
      </c>
      <c r="X12" s="224">
        <v>0</v>
      </c>
      <c r="Y12" s="224">
        <v>6593052</v>
      </c>
      <c r="Z12" s="277">
        <v>59422159</v>
      </c>
      <c r="AA12" s="278">
        <v>0.40949999999999998</v>
      </c>
    </row>
    <row r="13" spans="2:28" ht="204" x14ac:dyDescent="0.25">
      <c r="B13" s="343" t="s">
        <v>1374</v>
      </c>
      <c r="C13" s="349" t="s">
        <v>1609</v>
      </c>
      <c r="D13" s="284" t="s">
        <v>885</v>
      </c>
      <c r="E13" s="284" t="s">
        <v>1600</v>
      </c>
      <c r="F13" s="284" t="s">
        <v>1601</v>
      </c>
      <c r="G13" s="285" t="s">
        <v>217</v>
      </c>
      <c r="H13" s="285" t="s">
        <v>155</v>
      </c>
      <c r="I13" s="286" t="s">
        <v>1597</v>
      </c>
      <c r="J13" s="287">
        <v>1442.9850000000004</v>
      </c>
      <c r="K13" s="287">
        <v>6400.6829999999991</v>
      </c>
      <c r="L13" s="288" t="s">
        <v>158</v>
      </c>
      <c r="M13" s="289" t="s">
        <v>830</v>
      </c>
      <c r="N13" s="363">
        <v>0.23</v>
      </c>
      <c r="O13" s="290" t="s">
        <v>831</v>
      </c>
      <c r="P13" s="290" t="s">
        <v>833</v>
      </c>
      <c r="Q13" s="248">
        <v>17052117</v>
      </c>
      <c r="R13" s="248">
        <v>6679493</v>
      </c>
      <c r="S13" s="248">
        <v>15959645</v>
      </c>
      <c r="T13" s="248">
        <v>9000000</v>
      </c>
      <c r="U13" s="248">
        <v>0</v>
      </c>
      <c r="V13" s="248">
        <v>0</v>
      </c>
      <c r="W13" s="248">
        <v>0</v>
      </c>
      <c r="X13" s="248">
        <v>0</v>
      </c>
      <c r="Y13" s="248">
        <v>6000000</v>
      </c>
      <c r="Z13" s="359">
        <v>54691255</v>
      </c>
      <c r="AA13" s="360" t="s">
        <v>1374</v>
      </c>
    </row>
    <row r="14" spans="2:28" ht="120" customHeight="1" x14ac:dyDescent="0.25">
      <c r="B14" s="343" t="s">
        <v>1373</v>
      </c>
      <c r="C14" s="349" t="s">
        <v>1608</v>
      </c>
      <c r="D14" s="291" t="s">
        <v>1057</v>
      </c>
      <c r="E14" s="291" t="s">
        <v>1058</v>
      </c>
      <c r="F14" s="291" t="s">
        <v>1602</v>
      </c>
      <c r="G14" s="292" t="s">
        <v>217</v>
      </c>
      <c r="H14" s="292" t="s">
        <v>155</v>
      </c>
      <c r="I14" s="293" t="s">
        <v>1464</v>
      </c>
      <c r="J14" s="294">
        <v>387.43999999999994</v>
      </c>
      <c r="K14" s="294">
        <v>480.87</v>
      </c>
      <c r="L14" s="295" t="s">
        <v>158</v>
      </c>
      <c r="M14" s="295" t="s">
        <v>830</v>
      </c>
      <c r="N14" s="365">
        <v>0.8</v>
      </c>
      <c r="O14" s="296" t="s">
        <v>831</v>
      </c>
      <c r="P14" s="296" t="s">
        <v>833</v>
      </c>
      <c r="Q14" s="248">
        <v>1528229</v>
      </c>
      <c r="R14" s="248">
        <v>169000</v>
      </c>
      <c r="S14" s="248">
        <v>62000</v>
      </c>
      <c r="T14" s="248">
        <v>0</v>
      </c>
      <c r="U14" s="248">
        <v>0</v>
      </c>
      <c r="V14" s="248">
        <v>0</v>
      </c>
      <c r="W14" s="248">
        <v>0</v>
      </c>
      <c r="X14" s="248">
        <v>0</v>
      </c>
      <c r="Y14" s="248">
        <v>0</v>
      </c>
      <c r="Z14" s="361">
        <v>1759229</v>
      </c>
      <c r="AA14" s="360" t="s">
        <v>1373</v>
      </c>
    </row>
    <row r="15" spans="2:28" ht="81.75" customHeight="1" x14ac:dyDescent="0.25">
      <c r="B15" s="344">
        <v>0.2014</v>
      </c>
      <c r="C15" s="349" t="s">
        <v>1607</v>
      </c>
      <c r="D15" s="297" t="s">
        <v>1599</v>
      </c>
      <c r="E15" s="298" t="s">
        <v>1118</v>
      </c>
      <c r="F15" s="297" t="s">
        <v>1603</v>
      </c>
      <c r="G15" s="299" t="s">
        <v>217</v>
      </c>
      <c r="H15" s="299" t="s">
        <v>155</v>
      </c>
      <c r="I15" s="300" t="s">
        <v>1404</v>
      </c>
      <c r="J15" s="301">
        <v>401.28</v>
      </c>
      <c r="K15" s="301">
        <v>766.66</v>
      </c>
      <c r="L15" s="302" t="s">
        <v>158</v>
      </c>
      <c r="M15" s="302" t="s">
        <v>830</v>
      </c>
      <c r="N15" s="366">
        <v>0.52</v>
      </c>
      <c r="O15" s="303" t="s">
        <v>831</v>
      </c>
      <c r="P15" s="303" t="s">
        <v>834</v>
      </c>
      <c r="Q15" s="259">
        <v>4017143</v>
      </c>
      <c r="R15" s="259">
        <v>4016000</v>
      </c>
      <c r="S15" s="259">
        <v>2041000</v>
      </c>
      <c r="T15" s="259">
        <v>0</v>
      </c>
      <c r="U15" s="259">
        <v>0</v>
      </c>
      <c r="V15" s="259">
        <v>0</v>
      </c>
      <c r="W15" s="259">
        <v>0</v>
      </c>
      <c r="X15" s="259">
        <v>0</v>
      </c>
      <c r="Y15" s="259">
        <v>0</v>
      </c>
      <c r="Z15" s="362">
        <v>29228888</v>
      </c>
      <c r="AA15" s="351">
        <v>0.2014</v>
      </c>
    </row>
    <row r="16" spans="2:28" ht="120" x14ac:dyDescent="0.25">
      <c r="B16" s="564" t="s">
        <v>1197</v>
      </c>
      <c r="C16" s="265" t="s">
        <v>139</v>
      </c>
      <c r="D16" s="119" t="s">
        <v>655</v>
      </c>
      <c r="E16" s="274" t="s">
        <v>1355</v>
      </c>
      <c r="F16" s="118" t="s">
        <v>835</v>
      </c>
      <c r="G16" s="214" t="s">
        <v>154</v>
      </c>
      <c r="H16" s="214" t="s">
        <v>157</v>
      </c>
      <c r="I16" s="118" t="s">
        <v>1363</v>
      </c>
      <c r="J16" s="222">
        <v>57</v>
      </c>
      <c r="K16" s="222">
        <v>106.6</v>
      </c>
      <c r="L16" s="217" t="s">
        <v>162</v>
      </c>
      <c r="M16" s="218" t="s">
        <v>830</v>
      </c>
      <c r="N16" s="226">
        <v>0.53</v>
      </c>
      <c r="O16" s="108" t="s">
        <v>831</v>
      </c>
      <c r="P16" s="108" t="s">
        <v>834</v>
      </c>
      <c r="Q16" s="223">
        <v>9569478</v>
      </c>
      <c r="R16" s="224">
        <v>5973004</v>
      </c>
      <c r="S16" s="224">
        <v>15992996</v>
      </c>
      <c r="T16" s="224">
        <v>0</v>
      </c>
      <c r="U16" s="224">
        <v>1500000</v>
      </c>
      <c r="V16" s="224">
        <v>0</v>
      </c>
      <c r="W16" s="224">
        <v>0</v>
      </c>
      <c r="X16" s="224">
        <v>0</v>
      </c>
      <c r="Y16" s="414">
        <v>3216300</v>
      </c>
      <c r="Z16" s="277">
        <v>36251778</v>
      </c>
      <c r="AA16" s="279"/>
    </row>
    <row r="17" spans="2:27" ht="60" x14ac:dyDescent="0.25">
      <c r="B17" s="565"/>
      <c r="C17" s="266" t="s">
        <v>608</v>
      </c>
      <c r="D17" s="304" t="s">
        <v>688</v>
      </c>
      <c r="E17" s="304" t="s">
        <v>1366</v>
      </c>
      <c r="F17" s="305" t="s">
        <v>1364</v>
      </c>
      <c r="G17" s="306" t="s">
        <v>154</v>
      </c>
      <c r="H17" s="306" t="s">
        <v>157</v>
      </c>
      <c r="I17" s="307" t="s">
        <v>1365</v>
      </c>
      <c r="J17" s="308">
        <v>2</v>
      </c>
      <c r="K17" s="308">
        <v>10</v>
      </c>
      <c r="L17" s="309" t="s">
        <v>159</v>
      </c>
      <c r="M17" s="310" t="s">
        <v>829</v>
      </c>
      <c r="N17" s="311">
        <v>0.2</v>
      </c>
      <c r="O17" s="312" t="s">
        <v>831</v>
      </c>
      <c r="P17" s="312" t="s">
        <v>834</v>
      </c>
      <c r="Q17" s="223">
        <v>1913895.6</v>
      </c>
      <c r="R17" s="223">
        <v>1194600.8</v>
      </c>
      <c r="S17" s="223">
        <v>3198599.2</v>
      </c>
      <c r="T17" s="223">
        <v>0</v>
      </c>
      <c r="U17" s="223">
        <v>300000</v>
      </c>
      <c r="V17" s="223">
        <v>0</v>
      </c>
      <c r="W17" s="223">
        <v>0</v>
      </c>
      <c r="X17" s="223">
        <v>0</v>
      </c>
      <c r="Y17" s="415">
        <v>643260</v>
      </c>
      <c r="Z17" s="416">
        <v>7250355.5999999996</v>
      </c>
      <c r="AA17" s="403">
        <v>20</v>
      </c>
    </row>
    <row r="18" spans="2:27" ht="96" x14ac:dyDescent="0.25">
      <c r="B18" s="565"/>
      <c r="C18" s="267" t="s">
        <v>609</v>
      </c>
      <c r="D18" s="117" t="s">
        <v>689</v>
      </c>
      <c r="E18" s="273" t="s">
        <v>796</v>
      </c>
      <c r="F18" s="118" t="s">
        <v>836</v>
      </c>
      <c r="G18" s="214" t="s">
        <v>154</v>
      </c>
      <c r="H18" s="214" t="s">
        <v>157</v>
      </c>
      <c r="I18" s="199" t="s">
        <v>1362</v>
      </c>
      <c r="J18" s="222">
        <v>8</v>
      </c>
      <c r="K18" s="222">
        <v>10</v>
      </c>
      <c r="L18" s="217" t="s">
        <v>159</v>
      </c>
      <c r="M18" s="228" t="s">
        <v>828</v>
      </c>
      <c r="N18" s="229">
        <v>0.8</v>
      </c>
      <c r="O18" s="108" t="s">
        <v>831</v>
      </c>
      <c r="P18" s="108" t="s">
        <v>834</v>
      </c>
      <c r="Q18" s="223">
        <v>1913895.6</v>
      </c>
      <c r="R18" s="223">
        <v>1194600.8</v>
      </c>
      <c r="S18" s="223">
        <v>3198599.2</v>
      </c>
      <c r="T18" s="223">
        <v>0</v>
      </c>
      <c r="U18" s="223">
        <v>300000</v>
      </c>
      <c r="V18" s="223">
        <v>0</v>
      </c>
      <c r="W18" s="223">
        <v>0</v>
      </c>
      <c r="X18" s="223">
        <v>0</v>
      </c>
      <c r="Y18" s="415">
        <v>643260</v>
      </c>
      <c r="Z18" s="416">
        <v>7250355.5999999996</v>
      </c>
      <c r="AA18" s="417">
        <v>20</v>
      </c>
    </row>
    <row r="19" spans="2:27" ht="96" x14ac:dyDescent="0.25">
      <c r="B19" s="565"/>
      <c r="C19" s="266" t="s">
        <v>684</v>
      </c>
      <c r="D19" s="304" t="s">
        <v>690</v>
      </c>
      <c r="E19" s="304" t="s">
        <v>797</v>
      </c>
      <c r="F19" s="305" t="s">
        <v>1360</v>
      </c>
      <c r="G19" s="306" t="s">
        <v>154</v>
      </c>
      <c r="H19" s="306" t="s">
        <v>157</v>
      </c>
      <c r="I19" s="307" t="s">
        <v>1361</v>
      </c>
      <c r="J19" s="308">
        <v>6</v>
      </c>
      <c r="K19" s="308">
        <v>12</v>
      </c>
      <c r="L19" s="309" t="s">
        <v>159</v>
      </c>
      <c r="M19" s="310" t="s">
        <v>828</v>
      </c>
      <c r="N19" s="311">
        <v>0.5</v>
      </c>
      <c r="O19" s="312" t="s">
        <v>831</v>
      </c>
      <c r="P19" s="312" t="s">
        <v>834</v>
      </c>
      <c r="Q19" s="223">
        <v>1435421.7</v>
      </c>
      <c r="R19" s="223">
        <v>895950.6</v>
      </c>
      <c r="S19" s="223">
        <v>2398949.4</v>
      </c>
      <c r="T19" s="223">
        <v>0</v>
      </c>
      <c r="U19" s="223">
        <v>225000</v>
      </c>
      <c r="V19" s="223">
        <v>0</v>
      </c>
      <c r="W19" s="223">
        <v>0</v>
      </c>
      <c r="X19" s="223">
        <v>0</v>
      </c>
      <c r="Y19" s="415">
        <v>482445</v>
      </c>
      <c r="Z19" s="416">
        <v>5437766.7000000002</v>
      </c>
      <c r="AA19" s="403">
        <v>15</v>
      </c>
    </row>
    <row r="20" spans="2:27" ht="72" x14ac:dyDescent="0.25">
      <c r="B20" s="565"/>
      <c r="C20" s="267" t="s">
        <v>685</v>
      </c>
      <c r="D20" s="117" t="s">
        <v>691</v>
      </c>
      <c r="E20" s="273" t="s">
        <v>798</v>
      </c>
      <c r="F20" s="118" t="s">
        <v>837</v>
      </c>
      <c r="G20" s="214" t="s">
        <v>154</v>
      </c>
      <c r="H20" s="214" t="s">
        <v>157</v>
      </c>
      <c r="I20" s="199" t="s">
        <v>1359</v>
      </c>
      <c r="J20" s="222">
        <v>10</v>
      </c>
      <c r="K20" s="222">
        <v>50</v>
      </c>
      <c r="L20" s="217" t="s">
        <v>159</v>
      </c>
      <c r="M20" s="228" t="s">
        <v>828</v>
      </c>
      <c r="N20" s="229">
        <v>0.5</v>
      </c>
      <c r="O20" s="108" t="s">
        <v>831</v>
      </c>
      <c r="P20" s="108" t="s">
        <v>834</v>
      </c>
      <c r="Q20" s="223">
        <v>478473.9</v>
      </c>
      <c r="R20" s="223">
        <v>298650.2</v>
      </c>
      <c r="S20" s="223">
        <v>799649.8</v>
      </c>
      <c r="T20" s="223">
        <v>0</v>
      </c>
      <c r="U20" s="223">
        <v>75000</v>
      </c>
      <c r="V20" s="223">
        <v>0</v>
      </c>
      <c r="W20" s="223">
        <v>0</v>
      </c>
      <c r="X20" s="223">
        <v>0</v>
      </c>
      <c r="Y20" s="415">
        <v>160815</v>
      </c>
      <c r="Z20" s="416">
        <v>1812588.9</v>
      </c>
      <c r="AA20" s="417">
        <v>5</v>
      </c>
    </row>
    <row r="21" spans="2:27" ht="108" x14ac:dyDescent="0.25">
      <c r="B21" s="565"/>
      <c r="C21" s="266" t="s">
        <v>686</v>
      </c>
      <c r="D21" s="304" t="s">
        <v>692</v>
      </c>
      <c r="E21" s="304" t="s">
        <v>1358</v>
      </c>
      <c r="F21" s="305" t="s">
        <v>838</v>
      </c>
      <c r="G21" s="306" t="s">
        <v>154</v>
      </c>
      <c r="H21" s="306" t="s">
        <v>157</v>
      </c>
      <c r="I21" s="307" t="s">
        <v>1357</v>
      </c>
      <c r="J21" s="308">
        <v>109</v>
      </c>
      <c r="K21" s="308">
        <v>156</v>
      </c>
      <c r="L21" s="309" t="s">
        <v>159</v>
      </c>
      <c r="M21" s="310" t="s">
        <v>828</v>
      </c>
      <c r="N21" s="311">
        <v>0.7</v>
      </c>
      <c r="O21" s="312" t="s">
        <v>831</v>
      </c>
      <c r="P21" s="312" t="s">
        <v>834</v>
      </c>
      <c r="Q21" s="223">
        <v>2870843.4</v>
      </c>
      <c r="R21" s="223">
        <v>1791901.2</v>
      </c>
      <c r="S21" s="223">
        <v>4797898.8</v>
      </c>
      <c r="T21" s="223">
        <v>0</v>
      </c>
      <c r="U21" s="223">
        <v>450000</v>
      </c>
      <c r="V21" s="223">
        <v>0</v>
      </c>
      <c r="W21" s="223">
        <v>0</v>
      </c>
      <c r="X21" s="223">
        <v>0</v>
      </c>
      <c r="Y21" s="415">
        <v>964890</v>
      </c>
      <c r="Z21" s="416">
        <v>10875533.4</v>
      </c>
      <c r="AA21" s="403">
        <v>30</v>
      </c>
    </row>
    <row r="22" spans="2:27" ht="96" x14ac:dyDescent="0.25">
      <c r="B22" s="566"/>
      <c r="C22" s="267" t="s">
        <v>687</v>
      </c>
      <c r="D22" s="117" t="s">
        <v>693</v>
      </c>
      <c r="E22" s="273" t="s">
        <v>799</v>
      </c>
      <c r="F22" s="118" t="s">
        <v>839</v>
      </c>
      <c r="G22" s="214" t="s">
        <v>154</v>
      </c>
      <c r="H22" s="214" t="s">
        <v>157</v>
      </c>
      <c r="I22" s="118" t="s">
        <v>1356</v>
      </c>
      <c r="J22" s="222">
        <v>300</v>
      </c>
      <c r="K22" s="222">
        <v>600</v>
      </c>
      <c r="L22" s="217" t="s">
        <v>159</v>
      </c>
      <c r="M22" s="228" t="s">
        <v>828</v>
      </c>
      <c r="N22" s="229">
        <v>0.5</v>
      </c>
      <c r="O22" s="108" t="s">
        <v>831</v>
      </c>
      <c r="P22" s="108" t="s">
        <v>834</v>
      </c>
      <c r="Q22" s="223">
        <v>956947.8</v>
      </c>
      <c r="R22" s="223">
        <v>597300.4</v>
      </c>
      <c r="S22" s="223">
        <v>1599299.6</v>
      </c>
      <c r="T22" s="223">
        <v>0</v>
      </c>
      <c r="U22" s="223">
        <v>150000</v>
      </c>
      <c r="V22" s="223">
        <v>0</v>
      </c>
      <c r="W22" s="223">
        <v>0</v>
      </c>
      <c r="X22" s="223">
        <v>0</v>
      </c>
      <c r="Y22" s="415">
        <v>321630</v>
      </c>
      <c r="Z22" s="416">
        <v>3625177.8</v>
      </c>
      <c r="AA22" s="417">
        <v>10</v>
      </c>
    </row>
    <row r="23" spans="2:27" ht="48" x14ac:dyDescent="0.25">
      <c r="B23" s="564" t="s">
        <v>1198</v>
      </c>
      <c r="C23" s="265" t="s">
        <v>649</v>
      </c>
      <c r="D23" s="119" t="s">
        <v>665</v>
      </c>
      <c r="E23" s="327" t="s">
        <v>786</v>
      </c>
      <c r="F23" s="118" t="s">
        <v>840</v>
      </c>
      <c r="G23" s="214" t="s">
        <v>154</v>
      </c>
      <c r="H23" s="214" t="s">
        <v>157</v>
      </c>
      <c r="I23" s="118" t="s">
        <v>1354</v>
      </c>
      <c r="J23" s="222">
        <v>5</v>
      </c>
      <c r="K23" s="222">
        <v>24</v>
      </c>
      <c r="L23" s="230" t="s">
        <v>162</v>
      </c>
      <c r="M23" s="230" t="s">
        <v>829</v>
      </c>
      <c r="N23" s="231">
        <v>0.2</v>
      </c>
      <c r="O23" s="108" t="s">
        <v>831</v>
      </c>
      <c r="P23" s="108" t="s">
        <v>834</v>
      </c>
      <c r="Q23" s="223">
        <v>116245</v>
      </c>
      <c r="R23" s="224">
        <v>10000</v>
      </c>
      <c r="S23" s="224">
        <v>8000</v>
      </c>
      <c r="T23" s="224">
        <v>0</v>
      </c>
      <c r="U23" s="224">
        <v>0</v>
      </c>
      <c r="V23" s="224">
        <v>0</v>
      </c>
      <c r="W23" s="224">
        <v>0</v>
      </c>
      <c r="X23" s="224">
        <v>0</v>
      </c>
      <c r="Y23" s="414">
        <v>0</v>
      </c>
      <c r="Z23" s="277">
        <v>134245</v>
      </c>
      <c r="AA23" s="225"/>
    </row>
    <row r="24" spans="2:27" ht="60" x14ac:dyDescent="0.25">
      <c r="B24" s="566"/>
      <c r="C24" s="266" t="s">
        <v>650</v>
      </c>
      <c r="D24" s="304" t="s">
        <v>694</v>
      </c>
      <c r="E24" s="304" t="s">
        <v>800</v>
      </c>
      <c r="F24" s="305" t="s">
        <v>1352</v>
      </c>
      <c r="G24" s="306" t="s">
        <v>154</v>
      </c>
      <c r="H24" s="306" t="s">
        <v>157</v>
      </c>
      <c r="I24" s="307" t="s">
        <v>1353</v>
      </c>
      <c r="J24" s="308">
        <v>6</v>
      </c>
      <c r="K24" s="308">
        <v>24</v>
      </c>
      <c r="L24" s="309" t="s">
        <v>159</v>
      </c>
      <c r="M24" s="310" t="s">
        <v>828</v>
      </c>
      <c r="N24" s="311">
        <v>0.25</v>
      </c>
      <c r="O24" s="312" t="s">
        <v>831</v>
      </c>
      <c r="P24" s="312" t="s">
        <v>834</v>
      </c>
      <c r="Q24" s="223">
        <v>116245</v>
      </c>
      <c r="R24" s="224">
        <v>10000</v>
      </c>
      <c r="S24" s="224">
        <v>8000</v>
      </c>
      <c r="T24" s="224">
        <v>0</v>
      </c>
      <c r="U24" s="224">
        <v>0</v>
      </c>
      <c r="V24" s="224">
        <v>0</v>
      </c>
      <c r="W24" s="224">
        <v>0</v>
      </c>
      <c r="X24" s="224">
        <v>0</v>
      </c>
      <c r="Y24" s="414">
        <v>0</v>
      </c>
      <c r="Z24" s="279">
        <v>134245</v>
      </c>
      <c r="AA24" s="233">
        <v>100</v>
      </c>
    </row>
    <row r="25" spans="2:27" ht="84" x14ac:dyDescent="0.25">
      <c r="B25" s="567" t="s">
        <v>1199</v>
      </c>
      <c r="C25" s="265" t="s">
        <v>656</v>
      </c>
      <c r="D25" s="120" t="s">
        <v>671</v>
      </c>
      <c r="E25" s="327" t="s">
        <v>787</v>
      </c>
      <c r="F25" s="118" t="s">
        <v>841</v>
      </c>
      <c r="G25" s="214" t="s">
        <v>154</v>
      </c>
      <c r="H25" s="214" t="s">
        <v>157</v>
      </c>
      <c r="I25" s="118" t="s">
        <v>1351</v>
      </c>
      <c r="J25" s="222">
        <v>72.400000000000006</v>
      </c>
      <c r="K25" s="222">
        <v>156</v>
      </c>
      <c r="L25" s="217" t="s">
        <v>162</v>
      </c>
      <c r="M25" s="127" t="s">
        <v>830</v>
      </c>
      <c r="N25" s="231">
        <v>0.46</v>
      </c>
      <c r="O25" s="108" t="s">
        <v>831</v>
      </c>
      <c r="P25" s="108" t="s">
        <v>834</v>
      </c>
      <c r="Q25" s="223">
        <v>244593</v>
      </c>
      <c r="R25" s="224">
        <v>16000</v>
      </c>
      <c r="S25" s="224">
        <v>46000</v>
      </c>
      <c r="T25" s="224">
        <v>0</v>
      </c>
      <c r="U25" s="224">
        <v>0</v>
      </c>
      <c r="V25" s="224">
        <v>0</v>
      </c>
      <c r="W25" s="224">
        <v>0</v>
      </c>
      <c r="X25" s="224">
        <v>0</v>
      </c>
      <c r="Y25" s="414">
        <v>0</v>
      </c>
      <c r="Z25" s="277">
        <v>306593</v>
      </c>
      <c r="AA25" s="225"/>
    </row>
    <row r="26" spans="2:27" ht="48" x14ac:dyDescent="0.25">
      <c r="B26" s="568"/>
      <c r="C26" s="266" t="s">
        <v>697</v>
      </c>
      <c r="D26" s="304" t="s">
        <v>695</v>
      </c>
      <c r="E26" s="304" t="s">
        <v>1347</v>
      </c>
      <c r="F26" s="305" t="s">
        <v>842</v>
      </c>
      <c r="G26" s="306" t="s">
        <v>154</v>
      </c>
      <c r="H26" s="306" t="s">
        <v>157</v>
      </c>
      <c r="I26" s="307" t="s">
        <v>1350</v>
      </c>
      <c r="J26" s="308">
        <v>106</v>
      </c>
      <c r="K26" s="308">
        <v>156</v>
      </c>
      <c r="L26" s="309" t="s">
        <v>159</v>
      </c>
      <c r="M26" s="310" t="s">
        <v>828</v>
      </c>
      <c r="N26" s="311">
        <v>0.6794</v>
      </c>
      <c r="O26" s="312" t="s">
        <v>831</v>
      </c>
      <c r="P26" s="312" t="s">
        <v>834</v>
      </c>
      <c r="Q26" s="223">
        <v>48918.6</v>
      </c>
      <c r="R26" s="223">
        <v>3200</v>
      </c>
      <c r="S26" s="223">
        <v>9200</v>
      </c>
      <c r="T26" s="223">
        <v>0</v>
      </c>
      <c r="U26" s="223">
        <v>0</v>
      </c>
      <c r="V26" s="223">
        <v>0</v>
      </c>
      <c r="W26" s="223">
        <v>0</v>
      </c>
      <c r="X26" s="223">
        <v>0</v>
      </c>
      <c r="Y26" s="415">
        <v>0</v>
      </c>
      <c r="Z26" s="279">
        <v>61318.6</v>
      </c>
      <c r="AA26" s="232">
        <v>20</v>
      </c>
    </row>
    <row r="27" spans="2:27" ht="72" x14ac:dyDescent="0.25">
      <c r="B27" s="569"/>
      <c r="C27" s="266" t="s">
        <v>698</v>
      </c>
      <c r="D27" s="313" t="s">
        <v>696</v>
      </c>
      <c r="E27" s="316" t="s">
        <v>1346</v>
      </c>
      <c r="F27" s="275" t="s">
        <v>1348</v>
      </c>
      <c r="G27" s="240" t="s">
        <v>154</v>
      </c>
      <c r="H27" s="240" t="s">
        <v>157</v>
      </c>
      <c r="I27" s="317" t="s">
        <v>1349</v>
      </c>
      <c r="J27" s="222">
        <v>50</v>
      </c>
      <c r="K27" s="222">
        <v>156</v>
      </c>
      <c r="L27" s="315" t="s">
        <v>159</v>
      </c>
      <c r="M27" s="315" t="s">
        <v>829</v>
      </c>
      <c r="N27" s="239">
        <v>0.32050000000000001</v>
      </c>
      <c r="O27" s="275" t="s">
        <v>831</v>
      </c>
      <c r="P27" s="275" t="s">
        <v>834</v>
      </c>
      <c r="Q27" s="223">
        <v>195674.4</v>
      </c>
      <c r="R27" s="223">
        <v>12800</v>
      </c>
      <c r="S27" s="223">
        <v>36800</v>
      </c>
      <c r="T27" s="223">
        <v>0</v>
      </c>
      <c r="U27" s="223">
        <v>0</v>
      </c>
      <c r="V27" s="223">
        <v>0</v>
      </c>
      <c r="W27" s="223">
        <v>0</v>
      </c>
      <c r="X27" s="223">
        <v>0</v>
      </c>
      <c r="Y27" s="415">
        <v>0</v>
      </c>
      <c r="Z27" s="279">
        <v>245274.4</v>
      </c>
      <c r="AA27" s="232">
        <v>80</v>
      </c>
    </row>
    <row r="28" spans="2:27" ht="129.75" customHeight="1" x14ac:dyDescent="0.25">
      <c r="B28" s="567" t="s">
        <v>1200</v>
      </c>
      <c r="C28" s="265" t="s">
        <v>657</v>
      </c>
      <c r="D28" s="120" t="s">
        <v>1330</v>
      </c>
      <c r="E28" s="327" t="s">
        <v>1344</v>
      </c>
      <c r="F28" s="118" t="s">
        <v>843</v>
      </c>
      <c r="G28" s="214" t="s">
        <v>154</v>
      </c>
      <c r="H28" s="214" t="s">
        <v>157</v>
      </c>
      <c r="I28" s="118" t="s">
        <v>1345</v>
      </c>
      <c r="J28" s="222">
        <v>306.8</v>
      </c>
      <c r="K28" s="222">
        <v>307.39999999999998</v>
      </c>
      <c r="L28" s="217" t="s">
        <v>162</v>
      </c>
      <c r="M28" s="127" t="s">
        <v>830</v>
      </c>
      <c r="N28" s="231">
        <v>0.99</v>
      </c>
      <c r="O28" s="108" t="s">
        <v>831</v>
      </c>
      <c r="P28" s="108" t="s">
        <v>834</v>
      </c>
      <c r="Q28" s="223">
        <v>1131439</v>
      </c>
      <c r="R28" s="224">
        <v>163000</v>
      </c>
      <c r="S28" s="224">
        <v>48000</v>
      </c>
      <c r="T28" s="224">
        <v>0</v>
      </c>
      <c r="U28" s="224">
        <v>15000</v>
      </c>
      <c r="V28" s="224">
        <v>0</v>
      </c>
      <c r="W28" s="224">
        <v>0</v>
      </c>
      <c r="X28" s="224">
        <v>0</v>
      </c>
      <c r="Y28" s="414">
        <v>0</v>
      </c>
      <c r="Z28" s="277">
        <v>1357439</v>
      </c>
      <c r="AA28" s="279"/>
    </row>
    <row r="29" spans="2:27" ht="56.25" x14ac:dyDescent="0.25">
      <c r="B29" s="568"/>
      <c r="C29" s="266" t="s">
        <v>700</v>
      </c>
      <c r="D29" s="304" t="s">
        <v>705</v>
      </c>
      <c r="E29" s="304" t="s">
        <v>801</v>
      </c>
      <c r="F29" s="305" t="s">
        <v>1341</v>
      </c>
      <c r="G29" s="306" t="s">
        <v>154</v>
      </c>
      <c r="H29" s="306" t="s">
        <v>157</v>
      </c>
      <c r="I29" s="307" t="s">
        <v>1342</v>
      </c>
      <c r="J29" s="308">
        <v>1200</v>
      </c>
      <c r="K29" s="308">
        <v>59435</v>
      </c>
      <c r="L29" s="309" t="s">
        <v>159</v>
      </c>
      <c r="M29" s="310" t="s">
        <v>828</v>
      </c>
      <c r="N29" s="311">
        <v>2.01E-2</v>
      </c>
      <c r="O29" s="312" t="s">
        <v>831</v>
      </c>
      <c r="P29" s="312" t="s">
        <v>834</v>
      </c>
      <c r="Q29" s="223">
        <v>113143.9</v>
      </c>
      <c r="R29" s="223">
        <v>16300</v>
      </c>
      <c r="S29" s="223">
        <v>4800</v>
      </c>
      <c r="T29" s="223">
        <v>0</v>
      </c>
      <c r="U29" s="223">
        <v>1500</v>
      </c>
      <c r="V29" s="223">
        <v>0</v>
      </c>
      <c r="W29" s="223">
        <v>0</v>
      </c>
      <c r="X29" s="223">
        <v>0</v>
      </c>
      <c r="Y29" s="415">
        <v>0</v>
      </c>
      <c r="Z29" s="279">
        <v>135743.9</v>
      </c>
      <c r="AA29" s="403">
        <v>10</v>
      </c>
    </row>
    <row r="30" spans="2:27" ht="84" x14ac:dyDescent="0.25">
      <c r="B30" s="568"/>
      <c r="C30" s="266" t="s">
        <v>701</v>
      </c>
      <c r="D30" s="313" t="s">
        <v>706</v>
      </c>
      <c r="E30" s="314" t="s">
        <v>1343</v>
      </c>
      <c r="F30" s="275" t="s">
        <v>844</v>
      </c>
      <c r="G30" s="240" t="s">
        <v>154</v>
      </c>
      <c r="H30" s="240" t="s">
        <v>157</v>
      </c>
      <c r="I30" s="275" t="s">
        <v>1340</v>
      </c>
      <c r="J30" s="222">
        <v>25</v>
      </c>
      <c r="K30" s="222">
        <v>100</v>
      </c>
      <c r="L30" s="315" t="s">
        <v>159</v>
      </c>
      <c r="M30" s="315" t="s">
        <v>828</v>
      </c>
      <c r="N30" s="239">
        <v>0.25</v>
      </c>
      <c r="O30" s="275" t="s">
        <v>831</v>
      </c>
      <c r="P30" s="275" t="s">
        <v>834</v>
      </c>
      <c r="Q30" s="223">
        <v>226287.8</v>
      </c>
      <c r="R30" s="223">
        <v>32600</v>
      </c>
      <c r="S30" s="223">
        <v>9600</v>
      </c>
      <c r="T30" s="223">
        <v>0</v>
      </c>
      <c r="U30" s="223">
        <v>3000</v>
      </c>
      <c r="V30" s="223">
        <v>0</v>
      </c>
      <c r="W30" s="223">
        <v>0</v>
      </c>
      <c r="X30" s="223">
        <v>0</v>
      </c>
      <c r="Y30" s="415">
        <v>0</v>
      </c>
      <c r="Z30" s="279">
        <v>271487.8</v>
      </c>
      <c r="AA30" s="417">
        <v>20</v>
      </c>
    </row>
    <row r="31" spans="2:27" ht="96" x14ac:dyDescent="0.25">
      <c r="B31" s="568"/>
      <c r="C31" s="266" t="s">
        <v>702</v>
      </c>
      <c r="D31" s="304" t="s">
        <v>1336</v>
      </c>
      <c r="E31" s="304" t="s">
        <v>1337</v>
      </c>
      <c r="F31" s="305" t="s">
        <v>1338</v>
      </c>
      <c r="G31" s="306" t="s">
        <v>154</v>
      </c>
      <c r="H31" s="306" t="s">
        <v>157</v>
      </c>
      <c r="I31" s="307" t="s">
        <v>1339</v>
      </c>
      <c r="J31" s="308">
        <v>600</v>
      </c>
      <c r="K31" s="308">
        <v>6</v>
      </c>
      <c r="L31" s="309" t="s">
        <v>159</v>
      </c>
      <c r="M31" s="310" t="s">
        <v>828</v>
      </c>
      <c r="N31" s="311">
        <v>1</v>
      </c>
      <c r="O31" s="312" t="s">
        <v>831</v>
      </c>
      <c r="P31" s="312" t="s">
        <v>834</v>
      </c>
      <c r="Q31" s="223">
        <v>169715.85</v>
      </c>
      <c r="R31" s="223">
        <v>24450</v>
      </c>
      <c r="S31" s="223">
        <v>7200</v>
      </c>
      <c r="T31" s="223">
        <v>0</v>
      </c>
      <c r="U31" s="223">
        <v>2250</v>
      </c>
      <c r="V31" s="223">
        <v>0</v>
      </c>
      <c r="W31" s="223">
        <v>0</v>
      </c>
      <c r="X31" s="223">
        <v>0</v>
      </c>
      <c r="Y31" s="415">
        <v>0</v>
      </c>
      <c r="Z31" s="279">
        <v>203615.85</v>
      </c>
      <c r="AA31" s="403">
        <v>15</v>
      </c>
    </row>
    <row r="32" spans="2:27" ht="108" x14ac:dyDescent="0.25">
      <c r="B32" s="568"/>
      <c r="C32" s="266" t="s">
        <v>703</v>
      </c>
      <c r="D32" s="313" t="s">
        <v>1328</v>
      </c>
      <c r="E32" s="313" t="s">
        <v>1329</v>
      </c>
      <c r="F32" s="318" t="s">
        <v>1334</v>
      </c>
      <c r="G32" s="319" t="s">
        <v>154</v>
      </c>
      <c r="H32" s="319" t="s">
        <v>157</v>
      </c>
      <c r="I32" s="320" t="s">
        <v>1335</v>
      </c>
      <c r="J32" s="222">
        <v>600</v>
      </c>
      <c r="K32" s="222">
        <v>6</v>
      </c>
      <c r="L32" s="321" t="s">
        <v>159</v>
      </c>
      <c r="M32" s="322" t="s">
        <v>828</v>
      </c>
      <c r="N32" s="323">
        <v>1</v>
      </c>
      <c r="O32" s="324" t="s">
        <v>831</v>
      </c>
      <c r="P32" s="324" t="s">
        <v>834</v>
      </c>
      <c r="Q32" s="223">
        <v>226287.8</v>
      </c>
      <c r="R32" s="223">
        <v>32600</v>
      </c>
      <c r="S32" s="223">
        <v>9600</v>
      </c>
      <c r="T32" s="223">
        <v>0</v>
      </c>
      <c r="U32" s="223">
        <v>3000</v>
      </c>
      <c r="V32" s="223">
        <v>0</v>
      </c>
      <c r="W32" s="223">
        <v>0</v>
      </c>
      <c r="X32" s="223">
        <v>0</v>
      </c>
      <c r="Y32" s="415">
        <v>0</v>
      </c>
      <c r="Z32" s="279">
        <v>271487.8</v>
      </c>
      <c r="AA32" s="417">
        <v>20</v>
      </c>
    </row>
    <row r="33" spans="2:27" ht="72" x14ac:dyDescent="0.25">
      <c r="B33" s="569"/>
      <c r="C33" s="266" t="s">
        <v>704</v>
      </c>
      <c r="D33" s="304" t="s">
        <v>707</v>
      </c>
      <c r="E33" s="304" t="s">
        <v>1331</v>
      </c>
      <c r="F33" s="305" t="s">
        <v>1332</v>
      </c>
      <c r="G33" s="306" t="s">
        <v>154</v>
      </c>
      <c r="H33" s="306" t="s">
        <v>157</v>
      </c>
      <c r="I33" s="307" t="s">
        <v>1333</v>
      </c>
      <c r="J33" s="308">
        <v>6</v>
      </c>
      <c r="K33" s="308">
        <v>8</v>
      </c>
      <c r="L33" s="309" t="s">
        <v>159</v>
      </c>
      <c r="M33" s="310" t="s">
        <v>828</v>
      </c>
      <c r="N33" s="311">
        <v>0.75</v>
      </c>
      <c r="O33" s="312" t="s">
        <v>831</v>
      </c>
      <c r="P33" s="312" t="s">
        <v>834</v>
      </c>
      <c r="Q33" s="223">
        <v>396003.65</v>
      </c>
      <c r="R33" s="223">
        <v>57050</v>
      </c>
      <c r="S33" s="223">
        <v>16800</v>
      </c>
      <c r="T33" s="223">
        <v>0</v>
      </c>
      <c r="U33" s="223">
        <v>5250</v>
      </c>
      <c r="V33" s="223">
        <v>0</v>
      </c>
      <c r="W33" s="223">
        <v>0</v>
      </c>
      <c r="X33" s="223">
        <v>0</v>
      </c>
      <c r="Y33" s="415">
        <v>0</v>
      </c>
      <c r="Z33" s="279">
        <v>475103.65</v>
      </c>
      <c r="AA33" s="403">
        <v>35</v>
      </c>
    </row>
    <row r="34" spans="2:27" ht="108" x14ac:dyDescent="0.25">
      <c r="B34" s="567" t="s">
        <v>1201</v>
      </c>
      <c r="C34" s="265" t="s">
        <v>658</v>
      </c>
      <c r="D34" s="120" t="s">
        <v>672</v>
      </c>
      <c r="E34" s="327" t="s">
        <v>788</v>
      </c>
      <c r="F34" s="118" t="s">
        <v>1326</v>
      </c>
      <c r="G34" s="214" t="s">
        <v>154</v>
      </c>
      <c r="H34" s="214" t="s">
        <v>157</v>
      </c>
      <c r="I34" s="118" t="s">
        <v>1327</v>
      </c>
      <c r="J34" s="222">
        <v>297.89999999999998</v>
      </c>
      <c r="K34" s="222">
        <v>260.7</v>
      </c>
      <c r="L34" s="217" t="s">
        <v>162</v>
      </c>
      <c r="M34" s="127" t="s">
        <v>830</v>
      </c>
      <c r="N34" s="231">
        <v>1.1399999999999999</v>
      </c>
      <c r="O34" s="108" t="s">
        <v>831</v>
      </c>
      <c r="P34" s="108" t="s">
        <v>834</v>
      </c>
      <c r="Q34" s="223">
        <v>3231045</v>
      </c>
      <c r="R34" s="224">
        <v>39000</v>
      </c>
      <c r="S34" s="224">
        <v>3000</v>
      </c>
      <c r="T34" s="224">
        <v>0</v>
      </c>
      <c r="U34" s="224">
        <v>0</v>
      </c>
      <c r="V34" s="224">
        <v>0</v>
      </c>
      <c r="W34" s="224">
        <v>0</v>
      </c>
      <c r="X34" s="224">
        <v>0</v>
      </c>
      <c r="Y34" s="414">
        <v>0</v>
      </c>
      <c r="Z34" s="277">
        <v>3273045</v>
      </c>
      <c r="AA34" s="225"/>
    </row>
    <row r="35" spans="2:27" ht="84" x14ac:dyDescent="0.25">
      <c r="B35" s="568"/>
      <c r="C35" s="266" t="s">
        <v>712</v>
      </c>
      <c r="D35" s="304" t="s">
        <v>708</v>
      </c>
      <c r="E35" s="304" t="s">
        <v>1323</v>
      </c>
      <c r="F35" s="305" t="s">
        <v>1324</v>
      </c>
      <c r="G35" s="306" t="s">
        <v>154</v>
      </c>
      <c r="H35" s="306" t="s">
        <v>157</v>
      </c>
      <c r="I35" s="307" t="s">
        <v>1325</v>
      </c>
      <c r="J35" s="308">
        <v>1150</v>
      </c>
      <c r="K35" s="308">
        <v>1150</v>
      </c>
      <c r="L35" s="309" t="s">
        <v>159</v>
      </c>
      <c r="M35" s="310" t="s">
        <v>828</v>
      </c>
      <c r="N35" s="311">
        <v>1</v>
      </c>
      <c r="O35" s="312" t="s">
        <v>831</v>
      </c>
      <c r="P35" s="312" t="s">
        <v>834</v>
      </c>
      <c r="Q35" s="223">
        <v>807761.25</v>
      </c>
      <c r="R35" s="223">
        <v>9750</v>
      </c>
      <c r="S35" s="223">
        <v>750</v>
      </c>
      <c r="T35" s="223">
        <v>0</v>
      </c>
      <c r="U35" s="223">
        <v>0</v>
      </c>
      <c r="V35" s="223">
        <v>0</v>
      </c>
      <c r="W35" s="223">
        <v>0</v>
      </c>
      <c r="X35" s="223">
        <v>0</v>
      </c>
      <c r="Y35" s="415">
        <v>0</v>
      </c>
      <c r="Z35" s="279">
        <v>818261.25</v>
      </c>
      <c r="AA35" s="232">
        <v>25</v>
      </c>
    </row>
    <row r="36" spans="2:27" ht="84" x14ac:dyDescent="0.25">
      <c r="B36" s="568"/>
      <c r="C36" s="266" t="s">
        <v>713</v>
      </c>
      <c r="D36" s="117" t="s">
        <v>709</v>
      </c>
      <c r="E36" s="273" t="s">
        <v>802</v>
      </c>
      <c r="F36" s="118" t="s">
        <v>1321</v>
      </c>
      <c r="G36" s="214" t="s">
        <v>154</v>
      </c>
      <c r="H36" s="214" t="s">
        <v>157</v>
      </c>
      <c r="I36" s="118" t="s">
        <v>1322</v>
      </c>
      <c r="J36" s="222">
        <v>46</v>
      </c>
      <c r="K36" s="222">
        <v>46</v>
      </c>
      <c r="L36" s="217" t="s">
        <v>159</v>
      </c>
      <c r="M36" s="228" t="s">
        <v>828</v>
      </c>
      <c r="N36" s="229">
        <v>1</v>
      </c>
      <c r="O36" s="108" t="s">
        <v>831</v>
      </c>
      <c r="P36" s="108" t="s">
        <v>834</v>
      </c>
      <c r="Q36" s="223">
        <v>807761.25</v>
      </c>
      <c r="R36" s="223">
        <v>9750</v>
      </c>
      <c r="S36" s="223">
        <v>750</v>
      </c>
      <c r="T36" s="223">
        <v>0</v>
      </c>
      <c r="U36" s="223">
        <v>0</v>
      </c>
      <c r="V36" s="223">
        <v>0</v>
      </c>
      <c r="W36" s="223">
        <v>0</v>
      </c>
      <c r="X36" s="223">
        <v>0</v>
      </c>
      <c r="Y36" s="415">
        <v>0</v>
      </c>
      <c r="Z36" s="279">
        <v>818261.25</v>
      </c>
      <c r="AA36" s="232">
        <v>25</v>
      </c>
    </row>
    <row r="37" spans="2:27" ht="72" x14ac:dyDescent="0.25">
      <c r="B37" s="568"/>
      <c r="C37" s="266" t="s">
        <v>714</v>
      </c>
      <c r="D37" s="304" t="s">
        <v>710</v>
      </c>
      <c r="E37" s="304" t="s">
        <v>803</v>
      </c>
      <c r="F37" s="305" t="s">
        <v>845</v>
      </c>
      <c r="G37" s="306" t="s">
        <v>154</v>
      </c>
      <c r="H37" s="306" t="s">
        <v>157</v>
      </c>
      <c r="I37" s="307" t="s">
        <v>1318</v>
      </c>
      <c r="J37" s="308">
        <v>30</v>
      </c>
      <c r="K37" s="308">
        <v>30</v>
      </c>
      <c r="L37" s="309" t="s">
        <v>159</v>
      </c>
      <c r="M37" s="310" t="s">
        <v>828</v>
      </c>
      <c r="N37" s="311">
        <v>1</v>
      </c>
      <c r="O37" s="312" t="s">
        <v>831</v>
      </c>
      <c r="P37" s="312" t="s">
        <v>834</v>
      </c>
      <c r="Q37" s="223">
        <v>807761.25</v>
      </c>
      <c r="R37" s="223">
        <v>9750</v>
      </c>
      <c r="S37" s="223">
        <v>750</v>
      </c>
      <c r="T37" s="223">
        <v>0</v>
      </c>
      <c r="U37" s="223">
        <v>0</v>
      </c>
      <c r="V37" s="223">
        <v>0</v>
      </c>
      <c r="W37" s="223">
        <v>0</v>
      </c>
      <c r="X37" s="223">
        <v>0</v>
      </c>
      <c r="Y37" s="415">
        <v>0</v>
      </c>
      <c r="Z37" s="279">
        <v>818261.25</v>
      </c>
      <c r="AA37" s="232">
        <v>25</v>
      </c>
    </row>
    <row r="38" spans="2:27" ht="96" x14ac:dyDescent="0.25">
      <c r="B38" s="569"/>
      <c r="C38" s="266" t="s">
        <v>715</v>
      </c>
      <c r="D38" s="117" t="s">
        <v>711</v>
      </c>
      <c r="E38" s="273" t="s">
        <v>1613</v>
      </c>
      <c r="F38" s="118" t="s">
        <v>1317</v>
      </c>
      <c r="G38" s="214" t="s">
        <v>154</v>
      </c>
      <c r="H38" s="214" t="s">
        <v>157</v>
      </c>
      <c r="I38" s="118" t="s">
        <v>1319</v>
      </c>
      <c r="J38" s="222">
        <v>155</v>
      </c>
      <c r="K38" s="222">
        <v>31</v>
      </c>
      <c r="L38" s="217" t="s">
        <v>159</v>
      </c>
      <c r="M38" s="228" t="s">
        <v>1316</v>
      </c>
      <c r="N38" s="234" t="s">
        <v>1320</v>
      </c>
      <c r="O38" s="108" t="s">
        <v>831</v>
      </c>
      <c r="P38" s="108" t="s">
        <v>834</v>
      </c>
      <c r="Q38" s="223">
        <v>807761.25</v>
      </c>
      <c r="R38" s="223">
        <v>9750</v>
      </c>
      <c r="S38" s="223">
        <v>750</v>
      </c>
      <c r="T38" s="223">
        <v>0</v>
      </c>
      <c r="U38" s="223">
        <v>0</v>
      </c>
      <c r="V38" s="223">
        <v>0</v>
      </c>
      <c r="W38" s="223">
        <v>0</v>
      </c>
      <c r="X38" s="223">
        <v>0</v>
      </c>
      <c r="Y38" s="415">
        <v>0</v>
      </c>
      <c r="Z38" s="279">
        <v>818261.25</v>
      </c>
      <c r="AA38" s="232">
        <v>25</v>
      </c>
    </row>
    <row r="39" spans="2:27" ht="96" x14ac:dyDescent="0.25">
      <c r="B39" s="564" t="s">
        <v>1202</v>
      </c>
      <c r="C39" s="265" t="s">
        <v>659</v>
      </c>
      <c r="D39" s="120" t="s">
        <v>673</v>
      </c>
      <c r="E39" s="327" t="s">
        <v>789</v>
      </c>
      <c r="F39" s="118" t="s">
        <v>846</v>
      </c>
      <c r="G39" s="214" t="s">
        <v>154</v>
      </c>
      <c r="H39" s="214" t="s">
        <v>157</v>
      </c>
      <c r="I39" s="118" t="s">
        <v>1315</v>
      </c>
      <c r="J39" s="222">
        <v>19.8</v>
      </c>
      <c r="K39" s="222">
        <v>40.5</v>
      </c>
      <c r="L39" s="235" t="s">
        <v>162</v>
      </c>
      <c r="M39" s="372" t="s">
        <v>830</v>
      </c>
      <c r="N39" s="236">
        <v>0.48</v>
      </c>
      <c r="O39" s="126" t="s">
        <v>831</v>
      </c>
      <c r="P39" s="126" t="s">
        <v>834</v>
      </c>
      <c r="Q39" s="223">
        <v>996009</v>
      </c>
      <c r="R39" s="224">
        <v>138000</v>
      </c>
      <c r="S39" s="224">
        <v>202000</v>
      </c>
      <c r="T39" s="224">
        <v>0</v>
      </c>
      <c r="U39" s="224">
        <v>0</v>
      </c>
      <c r="V39" s="224">
        <v>0</v>
      </c>
      <c r="W39" s="224">
        <v>0</v>
      </c>
      <c r="X39" s="224">
        <v>0</v>
      </c>
      <c r="Y39" s="414">
        <v>0</v>
      </c>
      <c r="Z39" s="277">
        <v>1336009</v>
      </c>
      <c r="AA39" s="225"/>
    </row>
    <row r="40" spans="2:27" ht="90" x14ac:dyDescent="0.25">
      <c r="B40" s="565"/>
      <c r="C40" s="266" t="s">
        <v>716</v>
      </c>
      <c r="D40" s="304" t="s">
        <v>720</v>
      </c>
      <c r="E40" s="304" t="s">
        <v>804</v>
      </c>
      <c r="F40" s="305" t="s">
        <v>847</v>
      </c>
      <c r="G40" s="306" t="s">
        <v>154</v>
      </c>
      <c r="H40" s="306" t="s">
        <v>157</v>
      </c>
      <c r="I40" s="307" t="s">
        <v>1314</v>
      </c>
      <c r="J40" s="308">
        <v>15</v>
      </c>
      <c r="K40" s="308">
        <v>15</v>
      </c>
      <c r="L40" s="309" t="s">
        <v>159</v>
      </c>
      <c r="M40" s="310" t="s">
        <v>828</v>
      </c>
      <c r="N40" s="311">
        <v>1</v>
      </c>
      <c r="O40" s="312" t="s">
        <v>831</v>
      </c>
      <c r="P40" s="312" t="s">
        <v>834</v>
      </c>
      <c r="Q40" s="223">
        <v>249002.25</v>
      </c>
      <c r="R40" s="223">
        <v>34500</v>
      </c>
      <c r="S40" s="223">
        <v>50500</v>
      </c>
      <c r="T40" s="223">
        <v>0</v>
      </c>
      <c r="U40" s="223">
        <v>0</v>
      </c>
      <c r="V40" s="223">
        <v>0</v>
      </c>
      <c r="W40" s="223">
        <v>0</v>
      </c>
      <c r="X40" s="223">
        <v>0</v>
      </c>
      <c r="Y40" s="415">
        <v>0</v>
      </c>
      <c r="Z40" s="279">
        <v>334002.25</v>
      </c>
      <c r="AA40" s="232">
        <v>25</v>
      </c>
    </row>
    <row r="41" spans="2:27" ht="84" x14ac:dyDescent="0.25">
      <c r="B41" s="565"/>
      <c r="C41" s="266" t="s">
        <v>717</v>
      </c>
      <c r="D41" s="117" t="s">
        <v>721</v>
      </c>
      <c r="E41" s="273" t="s">
        <v>805</v>
      </c>
      <c r="F41" s="118" t="s">
        <v>848</v>
      </c>
      <c r="G41" s="214" t="s">
        <v>154</v>
      </c>
      <c r="H41" s="214" t="s">
        <v>157</v>
      </c>
      <c r="I41" s="118" t="s">
        <v>1313</v>
      </c>
      <c r="J41" s="222">
        <v>20</v>
      </c>
      <c r="K41" s="222">
        <v>20</v>
      </c>
      <c r="L41" s="217" t="s">
        <v>159</v>
      </c>
      <c r="M41" s="228" t="s">
        <v>828</v>
      </c>
      <c r="N41" s="229">
        <v>1</v>
      </c>
      <c r="O41" s="108" t="s">
        <v>831</v>
      </c>
      <c r="P41" s="108" t="s">
        <v>834</v>
      </c>
      <c r="Q41" s="223">
        <v>149401.35</v>
      </c>
      <c r="R41" s="223">
        <v>20700</v>
      </c>
      <c r="S41" s="223">
        <v>30300</v>
      </c>
      <c r="T41" s="223">
        <v>0</v>
      </c>
      <c r="U41" s="223">
        <v>0</v>
      </c>
      <c r="V41" s="223">
        <v>0</v>
      </c>
      <c r="W41" s="223">
        <v>0</v>
      </c>
      <c r="X41" s="223">
        <v>0</v>
      </c>
      <c r="Y41" s="415">
        <v>0</v>
      </c>
      <c r="Z41" s="279">
        <v>200401.35</v>
      </c>
      <c r="AA41" s="232">
        <v>15</v>
      </c>
    </row>
    <row r="42" spans="2:27" ht="72" x14ac:dyDescent="0.25">
      <c r="B42" s="565"/>
      <c r="C42" s="266" t="s">
        <v>718</v>
      </c>
      <c r="D42" s="304" t="s">
        <v>722</v>
      </c>
      <c r="E42" s="304" t="s">
        <v>806</v>
      </c>
      <c r="F42" s="305" t="s">
        <v>849</v>
      </c>
      <c r="G42" s="306" t="s">
        <v>154</v>
      </c>
      <c r="H42" s="306" t="s">
        <v>157</v>
      </c>
      <c r="I42" s="307" t="s">
        <v>1312</v>
      </c>
      <c r="J42" s="308">
        <v>4</v>
      </c>
      <c r="K42" s="308">
        <v>10</v>
      </c>
      <c r="L42" s="309" t="s">
        <v>159</v>
      </c>
      <c r="M42" s="310" t="s">
        <v>828</v>
      </c>
      <c r="N42" s="311">
        <v>0.4</v>
      </c>
      <c r="O42" s="312" t="s">
        <v>831</v>
      </c>
      <c r="P42" s="312" t="s">
        <v>834</v>
      </c>
      <c r="Q42" s="223">
        <v>298802.7</v>
      </c>
      <c r="R42" s="223">
        <v>41400</v>
      </c>
      <c r="S42" s="223">
        <v>60600</v>
      </c>
      <c r="T42" s="223">
        <v>0</v>
      </c>
      <c r="U42" s="223">
        <v>0</v>
      </c>
      <c r="V42" s="223">
        <v>0</v>
      </c>
      <c r="W42" s="223">
        <v>0</v>
      </c>
      <c r="X42" s="223">
        <v>0</v>
      </c>
      <c r="Y42" s="415">
        <v>0</v>
      </c>
      <c r="Z42" s="279">
        <v>400802.7</v>
      </c>
      <c r="AA42" s="232">
        <v>30</v>
      </c>
    </row>
    <row r="43" spans="2:27" ht="72" x14ac:dyDescent="0.25">
      <c r="B43" s="566"/>
      <c r="C43" s="266" t="s">
        <v>719</v>
      </c>
      <c r="D43" s="117" t="s">
        <v>723</v>
      </c>
      <c r="E43" s="273" t="s">
        <v>807</v>
      </c>
      <c r="F43" s="118" t="s">
        <v>850</v>
      </c>
      <c r="G43" s="214" t="s">
        <v>154</v>
      </c>
      <c r="H43" s="214" t="s">
        <v>157</v>
      </c>
      <c r="I43" s="118" t="s">
        <v>1311</v>
      </c>
      <c r="J43" s="222">
        <v>35</v>
      </c>
      <c r="K43" s="222">
        <v>100</v>
      </c>
      <c r="L43" s="217" t="s">
        <v>159</v>
      </c>
      <c r="M43" s="228" t="s">
        <v>828</v>
      </c>
      <c r="N43" s="229">
        <v>0.35</v>
      </c>
      <c r="O43" s="108" t="s">
        <v>831</v>
      </c>
      <c r="P43" s="108" t="s">
        <v>834</v>
      </c>
      <c r="Q43" s="223">
        <v>298802.7</v>
      </c>
      <c r="R43" s="223">
        <v>41400</v>
      </c>
      <c r="S43" s="223">
        <v>60600</v>
      </c>
      <c r="T43" s="223">
        <v>0</v>
      </c>
      <c r="U43" s="223">
        <v>0</v>
      </c>
      <c r="V43" s="223">
        <v>0</v>
      </c>
      <c r="W43" s="223">
        <v>0</v>
      </c>
      <c r="X43" s="223">
        <v>0</v>
      </c>
      <c r="Y43" s="415">
        <v>0</v>
      </c>
      <c r="Z43" s="279">
        <v>400802.7</v>
      </c>
      <c r="AA43" s="232">
        <v>30</v>
      </c>
    </row>
    <row r="44" spans="2:27" ht="120" x14ac:dyDescent="0.25">
      <c r="B44" s="567" t="s">
        <v>1203</v>
      </c>
      <c r="C44" s="265" t="s">
        <v>660</v>
      </c>
      <c r="D44" s="120" t="s">
        <v>674</v>
      </c>
      <c r="E44" s="274" t="s">
        <v>790</v>
      </c>
      <c r="F44" s="118" t="s">
        <v>1308</v>
      </c>
      <c r="G44" s="214" t="s">
        <v>154</v>
      </c>
      <c r="H44" s="214" t="s">
        <v>157</v>
      </c>
      <c r="I44" s="118" t="s">
        <v>1310</v>
      </c>
      <c r="J44" s="222">
        <v>155.9</v>
      </c>
      <c r="K44" s="222">
        <v>151</v>
      </c>
      <c r="L44" s="214" t="s">
        <v>162</v>
      </c>
      <c r="M44" s="121" t="s">
        <v>830</v>
      </c>
      <c r="N44" s="236">
        <v>1.03</v>
      </c>
      <c r="O44" s="108" t="s">
        <v>831</v>
      </c>
      <c r="P44" s="108" t="s">
        <v>834</v>
      </c>
      <c r="Q44" s="223">
        <v>1238434</v>
      </c>
      <c r="R44" s="224">
        <v>221000</v>
      </c>
      <c r="S44" s="224">
        <v>400000</v>
      </c>
      <c r="T44" s="224">
        <v>0</v>
      </c>
      <c r="U44" s="224">
        <v>0</v>
      </c>
      <c r="V44" s="224">
        <v>0</v>
      </c>
      <c r="W44" s="224">
        <v>0</v>
      </c>
      <c r="X44" s="224">
        <v>0</v>
      </c>
      <c r="Y44" s="414">
        <v>3376752</v>
      </c>
      <c r="Z44" s="277">
        <v>5236186</v>
      </c>
      <c r="AA44" s="225"/>
    </row>
    <row r="45" spans="2:27" ht="60" x14ac:dyDescent="0.25">
      <c r="B45" s="568"/>
      <c r="C45" s="266" t="s">
        <v>730</v>
      </c>
      <c r="D45" s="304" t="s">
        <v>724</v>
      </c>
      <c r="E45" s="304" t="s">
        <v>808</v>
      </c>
      <c r="F45" s="305" t="s">
        <v>851</v>
      </c>
      <c r="G45" s="306" t="s">
        <v>154</v>
      </c>
      <c r="H45" s="306" t="s">
        <v>157</v>
      </c>
      <c r="I45" s="307" t="s">
        <v>1309</v>
      </c>
      <c r="J45" s="308">
        <v>15</v>
      </c>
      <c r="K45" s="308">
        <v>30</v>
      </c>
      <c r="L45" s="309" t="s">
        <v>159</v>
      </c>
      <c r="M45" s="310" t="s">
        <v>828</v>
      </c>
      <c r="N45" s="311">
        <v>0.5</v>
      </c>
      <c r="O45" s="312" t="s">
        <v>831</v>
      </c>
      <c r="P45" s="312" t="s">
        <v>834</v>
      </c>
      <c r="Q45" s="223">
        <v>371530.2</v>
      </c>
      <c r="R45" s="223">
        <v>66300</v>
      </c>
      <c r="S45" s="223">
        <v>120000</v>
      </c>
      <c r="T45" s="223">
        <v>0</v>
      </c>
      <c r="U45" s="223">
        <v>0</v>
      </c>
      <c r="V45" s="223">
        <v>0</v>
      </c>
      <c r="W45" s="223">
        <v>0</v>
      </c>
      <c r="X45" s="223">
        <v>0</v>
      </c>
      <c r="Y45" s="415">
        <v>1013025.6</v>
      </c>
      <c r="Z45" s="279">
        <v>1570855.8</v>
      </c>
      <c r="AA45" s="403">
        <v>30</v>
      </c>
    </row>
    <row r="46" spans="2:27" ht="84" x14ac:dyDescent="0.25">
      <c r="B46" s="568"/>
      <c r="C46" s="266" t="s">
        <v>731</v>
      </c>
      <c r="D46" s="117" t="s">
        <v>725</v>
      </c>
      <c r="E46" s="273" t="s">
        <v>809</v>
      </c>
      <c r="F46" s="118" t="s">
        <v>852</v>
      </c>
      <c r="G46" s="214" t="s">
        <v>154</v>
      </c>
      <c r="H46" s="214" t="s">
        <v>157</v>
      </c>
      <c r="I46" s="118" t="s">
        <v>1307</v>
      </c>
      <c r="J46" s="222">
        <v>312</v>
      </c>
      <c r="K46" s="222">
        <v>160</v>
      </c>
      <c r="L46" s="214" t="s">
        <v>159</v>
      </c>
      <c r="M46" s="220" t="s">
        <v>828</v>
      </c>
      <c r="N46" s="229">
        <v>1.95</v>
      </c>
      <c r="O46" s="108" t="s">
        <v>831</v>
      </c>
      <c r="P46" s="108" t="s">
        <v>834</v>
      </c>
      <c r="Q46" s="223">
        <v>61921.7</v>
      </c>
      <c r="R46" s="223">
        <v>11050</v>
      </c>
      <c r="S46" s="223">
        <v>20000</v>
      </c>
      <c r="T46" s="223">
        <v>0</v>
      </c>
      <c r="U46" s="223">
        <v>0</v>
      </c>
      <c r="V46" s="223">
        <v>0</v>
      </c>
      <c r="W46" s="223">
        <v>0</v>
      </c>
      <c r="X46" s="223">
        <v>0</v>
      </c>
      <c r="Y46" s="415">
        <v>168837.6</v>
      </c>
      <c r="Z46" s="279">
        <v>261809.3</v>
      </c>
      <c r="AA46" s="232">
        <v>5</v>
      </c>
    </row>
    <row r="47" spans="2:27" ht="84" x14ac:dyDescent="0.25">
      <c r="B47" s="568"/>
      <c r="C47" s="266" t="s">
        <v>732</v>
      </c>
      <c r="D47" s="304" t="s">
        <v>726</v>
      </c>
      <c r="E47" s="304" t="s">
        <v>810</v>
      </c>
      <c r="F47" s="305" t="s">
        <v>853</v>
      </c>
      <c r="G47" s="306" t="s">
        <v>154</v>
      </c>
      <c r="H47" s="306" t="s">
        <v>157</v>
      </c>
      <c r="I47" s="307" t="s">
        <v>1306</v>
      </c>
      <c r="J47" s="308">
        <v>120</v>
      </c>
      <c r="K47" s="308">
        <v>100</v>
      </c>
      <c r="L47" s="309" t="s">
        <v>159</v>
      </c>
      <c r="M47" s="310" t="s">
        <v>828</v>
      </c>
      <c r="N47" s="311">
        <v>1.2</v>
      </c>
      <c r="O47" s="312" t="s">
        <v>831</v>
      </c>
      <c r="P47" s="312" t="s">
        <v>834</v>
      </c>
      <c r="Q47" s="223">
        <v>185765.1</v>
      </c>
      <c r="R47" s="223">
        <v>33150</v>
      </c>
      <c r="S47" s="223">
        <v>60000</v>
      </c>
      <c r="T47" s="223">
        <v>0</v>
      </c>
      <c r="U47" s="223">
        <v>0</v>
      </c>
      <c r="V47" s="223">
        <v>0</v>
      </c>
      <c r="W47" s="223">
        <v>0</v>
      </c>
      <c r="X47" s="223">
        <v>0</v>
      </c>
      <c r="Y47" s="415">
        <v>506512.8</v>
      </c>
      <c r="Z47" s="279">
        <v>785427.9</v>
      </c>
      <c r="AA47" s="403">
        <v>15</v>
      </c>
    </row>
    <row r="48" spans="2:27" ht="156" x14ac:dyDescent="0.25">
      <c r="B48" s="568"/>
      <c r="C48" s="266" t="s">
        <v>733</v>
      </c>
      <c r="D48" s="117" t="s">
        <v>727</v>
      </c>
      <c r="E48" s="273" t="s">
        <v>811</v>
      </c>
      <c r="F48" s="118" t="s">
        <v>854</v>
      </c>
      <c r="G48" s="214" t="s">
        <v>154</v>
      </c>
      <c r="H48" s="214" t="s">
        <v>157</v>
      </c>
      <c r="I48" s="118" t="s">
        <v>1305</v>
      </c>
      <c r="J48" s="222">
        <v>205</v>
      </c>
      <c r="K48" s="222">
        <v>300</v>
      </c>
      <c r="L48" s="214" t="s">
        <v>159</v>
      </c>
      <c r="M48" s="220" t="s">
        <v>828</v>
      </c>
      <c r="N48" s="237">
        <v>0.68330000000000002</v>
      </c>
      <c r="O48" s="108" t="s">
        <v>831</v>
      </c>
      <c r="P48" s="108" t="s">
        <v>834</v>
      </c>
      <c r="Q48" s="223">
        <v>185765.1</v>
      </c>
      <c r="R48" s="223">
        <v>33150</v>
      </c>
      <c r="S48" s="223">
        <v>60000</v>
      </c>
      <c r="T48" s="223">
        <v>0</v>
      </c>
      <c r="U48" s="223">
        <v>0</v>
      </c>
      <c r="V48" s="223">
        <v>0</v>
      </c>
      <c r="W48" s="223">
        <v>0</v>
      </c>
      <c r="X48" s="223">
        <v>0</v>
      </c>
      <c r="Y48" s="415">
        <v>506512.8</v>
      </c>
      <c r="Z48" s="279">
        <v>785427.9</v>
      </c>
      <c r="AA48" s="232">
        <v>15</v>
      </c>
    </row>
    <row r="49" spans="2:27" ht="72" x14ac:dyDescent="0.25">
      <c r="B49" s="568"/>
      <c r="C49" s="266" t="s">
        <v>734</v>
      </c>
      <c r="D49" s="304" t="s">
        <v>728</v>
      </c>
      <c r="E49" s="304" t="s">
        <v>812</v>
      </c>
      <c r="F49" s="305" t="s">
        <v>855</v>
      </c>
      <c r="G49" s="306" t="s">
        <v>154</v>
      </c>
      <c r="H49" s="306" t="s">
        <v>157</v>
      </c>
      <c r="I49" s="307" t="s">
        <v>1304</v>
      </c>
      <c r="J49" s="308">
        <v>5</v>
      </c>
      <c r="K49" s="308">
        <v>30</v>
      </c>
      <c r="L49" s="309" t="s">
        <v>159</v>
      </c>
      <c r="M49" s="310" t="s">
        <v>828</v>
      </c>
      <c r="N49" s="311">
        <v>0.16600000000000001</v>
      </c>
      <c r="O49" s="312" t="s">
        <v>831</v>
      </c>
      <c r="P49" s="312" t="s">
        <v>834</v>
      </c>
      <c r="Q49" s="223">
        <v>247686.8</v>
      </c>
      <c r="R49" s="223">
        <v>44200</v>
      </c>
      <c r="S49" s="223">
        <v>80000</v>
      </c>
      <c r="T49" s="223">
        <v>0</v>
      </c>
      <c r="U49" s="223">
        <v>0</v>
      </c>
      <c r="V49" s="223">
        <v>0</v>
      </c>
      <c r="W49" s="223">
        <v>0</v>
      </c>
      <c r="X49" s="223">
        <v>0</v>
      </c>
      <c r="Y49" s="415">
        <v>675350.4</v>
      </c>
      <c r="Z49" s="279">
        <v>1047237.2</v>
      </c>
      <c r="AA49" s="403">
        <v>20</v>
      </c>
    </row>
    <row r="50" spans="2:27" ht="108" x14ac:dyDescent="0.25">
      <c r="B50" s="569"/>
      <c r="C50" s="266" t="s">
        <v>735</v>
      </c>
      <c r="D50" s="117" t="s">
        <v>729</v>
      </c>
      <c r="E50" s="273" t="s">
        <v>813</v>
      </c>
      <c r="F50" s="118" t="s">
        <v>856</v>
      </c>
      <c r="G50" s="214" t="s">
        <v>154</v>
      </c>
      <c r="H50" s="214" t="s">
        <v>157</v>
      </c>
      <c r="I50" s="118" t="s">
        <v>1303</v>
      </c>
      <c r="J50" s="222">
        <v>250</v>
      </c>
      <c r="K50" s="222">
        <v>300</v>
      </c>
      <c r="L50" s="214" t="s">
        <v>159</v>
      </c>
      <c r="M50" s="220" t="s">
        <v>828</v>
      </c>
      <c r="N50" s="237">
        <v>0.83330000000000004</v>
      </c>
      <c r="O50" s="108" t="s">
        <v>831</v>
      </c>
      <c r="P50" s="108" t="s">
        <v>834</v>
      </c>
      <c r="Q50" s="223">
        <v>185765.1</v>
      </c>
      <c r="R50" s="223">
        <v>33150</v>
      </c>
      <c r="S50" s="223">
        <v>60000</v>
      </c>
      <c r="T50" s="223">
        <v>0</v>
      </c>
      <c r="U50" s="223">
        <v>0</v>
      </c>
      <c r="V50" s="223">
        <v>0</v>
      </c>
      <c r="W50" s="223">
        <v>0</v>
      </c>
      <c r="X50" s="223">
        <v>0</v>
      </c>
      <c r="Y50" s="415">
        <v>506512.8</v>
      </c>
      <c r="Z50" s="279">
        <v>785427.9</v>
      </c>
      <c r="AA50" s="403">
        <v>15</v>
      </c>
    </row>
    <row r="51" spans="2:27" ht="54.75" customHeight="1" x14ac:dyDescent="0.25">
      <c r="B51" s="567" t="s">
        <v>1204</v>
      </c>
      <c r="C51" s="265" t="s">
        <v>661</v>
      </c>
      <c r="D51" s="120" t="s">
        <v>675</v>
      </c>
      <c r="E51" s="327" t="s">
        <v>791</v>
      </c>
      <c r="F51" s="118" t="s">
        <v>857</v>
      </c>
      <c r="G51" s="214" t="s">
        <v>154</v>
      </c>
      <c r="H51" s="214" t="s">
        <v>157</v>
      </c>
      <c r="I51" s="118" t="s">
        <v>1302</v>
      </c>
      <c r="J51" s="222">
        <v>750</v>
      </c>
      <c r="K51" s="222">
        <v>990</v>
      </c>
      <c r="L51" s="214" t="s">
        <v>162</v>
      </c>
      <c r="M51" s="121" t="s">
        <v>829</v>
      </c>
      <c r="N51" s="238">
        <v>75.75</v>
      </c>
      <c r="O51" s="108" t="s">
        <v>831</v>
      </c>
      <c r="P51" s="108" t="s">
        <v>834</v>
      </c>
      <c r="Q51" s="223">
        <v>310712</v>
      </c>
      <c r="R51" s="224">
        <v>48000</v>
      </c>
      <c r="S51" s="224">
        <v>6000</v>
      </c>
      <c r="T51" s="224">
        <v>0</v>
      </c>
      <c r="U51" s="224">
        <v>0</v>
      </c>
      <c r="V51" s="224">
        <v>0</v>
      </c>
      <c r="W51" s="224">
        <v>0</v>
      </c>
      <c r="X51" s="224">
        <v>0</v>
      </c>
      <c r="Y51" s="414">
        <v>0</v>
      </c>
      <c r="Z51" s="277">
        <v>364712</v>
      </c>
      <c r="AA51" s="225"/>
    </row>
    <row r="52" spans="2:27" ht="108" x14ac:dyDescent="0.25">
      <c r="B52" s="569"/>
      <c r="C52" s="266" t="s">
        <v>737</v>
      </c>
      <c r="D52" s="304" t="s">
        <v>736</v>
      </c>
      <c r="E52" s="304" t="s">
        <v>832</v>
      </c>
      <c r="F52" s="305" t="s">
        <v>858</v>
      </c>
      <c r="G52" s="306" t="s">
        <v>154</v>
      </c>
      <c r="H52" s="306" t="s">
        <v>157</v>
      </c>
      <c r="I52" s="307" t="s">
        <v>1301</v>
      </c>
      <c r="J52" s="308">
        <v>990</v>
      </c>
      <c r="K52" s="308">
        <v>990</v>
      </c>
      <c r="L52" s="309" t="s">
        <v>159</v>
      </c>
      <c r="M52" s="310" t="s">
        <v>828</v>
      </c>
      <c r="N52" s="311">
        <v>1</v>
      </c>
      <c r="O52" s="312" t="s">
        <v>831</v>
      </c>
      <c r="P52" s="312" t="s">
        <v>834</v>
      </c>
      <c r="Q52" s="223">
        <v>310712</v>
      </c>
      <c r="R52" s="224">
        <v>48000</v>
      </c>
      <c r="S52" s="224">
        <v>6000</v>
      </c>
      <c r="T52" s="224">
        <v>0</v>
      </c>
      <c r="U52" s="224">
        <v>0</v>
      </c>
      <c r="V52" s="224">
        <v>0</v>
      </c>
      <c r="W52" s="224">
        <v>0</v>
      </c>
      <c r="X52" s="224">
        <v>0</v>
      </c>
      <c r="Y52" s="414">
        <v>0</v>
      </c>
      <c r="Z52" s="279">
        <v>364712</v>
      </c>
      <c r="AA52" s="232">
        <v>100</v>
      </c>
    </row>
    <row r="53" spans="2:27" ht="84" x14ac:dyDescent="0.25">
      <c r="B53" s="564" t="s">
        <v>1205</v>
      </c>
      <c r="C53" s="265" t="s">
        <v>662</v>
      </c>
      <c r="D53" s="120" t="s">
        <v>676</v>
      </c>
      <c r="E53" s="327" t="s">
        <v>1405</v>
      </c>
      <c r="F53" s="118" t="s">
        <v>859</v>
      </c>
      <c r="G53" s="214" t="s">
        <v>154</v>
      </c>
      <c r="H53" s="214" t="s">
        <v>157</v>
      </c>
      <c r="I53" s="118" t="s">
        <v>1300</v>
      </c>
      <c r="J53" s="222">
        <v>450</v>
      </c>
      <c r="K53" s="222">
        <v>600</v>
      </c>
      <c r="L53" s="214" t="s">
        <v>162</v>
      </c>
      <c r="M53" s="121" t="s">
        <v>1223</v>
      </c>
      <c r="N53" s="238">
        <v>75</v>
      </c>
      <c r="O53" s="108" t="s">
        <v>831</v>
      </c>
      <c r="P53" s="108" t="s">
        <v>834</v>
      </c>
      <c r="Q53" s="223">
        <v>1118484</v>
      </c>
      <c r="R53" s="224">
        <v>216334</v>
      </c>
      <c r="S53" s="224">
        <v>5095000</v>
      </c>
      <c r="T53" s="224">
        <v>100000</v>
      </c>
      <c r="U53" s="224">
        <v>0</v>
      </c>
      <c r="V53" s="224">
        <v>0</v>
      </c>
      <c r="W53" s="224">
        <v>0</v>
      </c>
      <c r="X53" s="224">
        <v>0</v>
      </c>
      <c r="Y53" s="414">
        <v>0</v>
      </c>
      <c r="Z53" s="277">
        <v>6529818</v>
      </c>
      <c r="AA53" s="225"/>
    </row>
    <row r="54" spans="2:27" ht="84" x14ac:dyDescent="0.25">
      <c r="B54" s="565"/>
      <c r="C54" s="266" t="s">
        <v>740</v>
      </c>
      <c r="D54" s="304" t="s">
        <v>738</v>
      </c>
      <c r="E54" s="304" t="s">
        <v>1298</v>
      </c>
      <c r="F54" s="305" t="s">
        <v>1296</v>
      </c>
      <c r="G54" s="306" t="s">
        <v>154</v>
      </c>
      <c r="H54" s="306" t="s">
        <v>157</v>
      </c>
      <c r="I54" s="307" t="s">
        <v>1297</v>
      </c>
      <c r="J54" s="308">
        <v>300</v>
      </c>
      <c r="K54" s="308">
        <v>600</v>
      </c>
      <c r="L54" s="309" t="s">
        <v>159</v>
      </c>
      <c r="M54" s="310" t="s">
        <v>828</v>
      </c>
      <c r="N54" s="311">
        <v>0.5</v>
      </c>
      <c r="O54" s="312" t="s">
        <v>831</v>
      </c>
      <c r="P54" s="312" t="s">
        <v>834</v>
      </c>
      <c r="Q54" s="223">
        <v>447393.60000000009</v>
      </c>
      <c r="R54" s="223">
        <v>86533.60000000002</v>
      </c>
      <c r="S54" s="223">
        <v>2038000.0000000002</v>
      </c>
      <c r="T54" s="223">
        <v>40000.000000000007</v>
      </c>
      <c r="U54" s="223">
        <v>0</v>
      </c>
      <c r="V54" s="223">
        <v>0</v>
      </c>
      <c r="W54" s="223">
        <v>0</v>
      </c>
      <c r="X54" s="223">
        <v>0</v>
      </c>
      <c r="Y54" s="415">
        <v>0</v>
      </c>
      <c r="Z54" s="279">
        <v>2611927.2000000007</v>
      </c>
      <c r="AA54" s="232">
        <v>40.000000000000007</v>
      </c>
    </row>
    <row r="55" spans="2:27" ht="120" x14ac:dyDescent="0.25">
      <c r="B55" s="566"/>
      <c r="C55" s="266" t="s">
        <v>741</v>
      </c>
      <c r="D55" s="313" t="s">
        <v>739</v>
      </c>
      <c r="E55" s="314" t="s">
        <v>814</v>
      </c>
      <c r="F55" s="275" t="s">
        <v>860</v>
      </c>
      <c r="G55" s="240" t="s">
        <v>154</v>
      </c>
      <c r="H55" s="240" t="s">
        <v>157</v>
      </c>
      <c r="I55" s="275" t="s">
        <v>1295</v>
      </c>
      <c r="J55" s="222">
        <v>46</v>
      </c>
      <c r="K55" s="222">
        <v>46</v>
      </c>
      <c r="L55" s="240" t="s">
        <v>159</v>
      </c>
      <c r="M55" s="240" t="s">
        <v>828</v>
      </c>
      <c r="N55" s="239">
        <v>1</v>
      </c>
      <c r="O55" s="275" t="s">
        <v>831</v>
      </c>
      <c r="P55" s="275" t="s">
        <v>834</v>
      </c>
      <c r="Q55" s="223">
        <v>671090.4</v>
      </c>
      <c r="R55" s="223">
        <v>129800.4</v>
      </c>
      <c r="S55" s="223">
        <v>3057000</v>
      </c>
      <c r="T55" s="223">
        <v>60000</v>
      </c>
      <c r="U55" s="223">
        <v>0</v>
      </c>
      <c r="V55" s="223">
        <v>0</v>
      </c>
      <c r="W55" s="223">
        <v>0</v>
      </c>
      <c r="X55" s="223">
        <v>0</v>
      </c>
      <c r="Y55" s="415">
        <v>0</v>
      </c>
      <c r="Z55" s="279">
        <v>3917890.8</v>
      </c>
      <c r="AA55" s="232">
        <v>60</v>
      </c>
    </row>
    <row r="56" spans="2:27" ht="96" x14ac:dyDescent="0.25">
      <c r="B56" s="564" t="s">
        <v>1206</v>
      </c>
      <c r="C56" s="265" t="s">
        <v>663</v>
      </c>
      <c r="D56" s="120" t="s">
        <v>677</v>
      </c>
      <c r="E56" s="327" t="s">
        <v>792</v>
      </c>
      <c r="F56" s="118" t="s">
        <v>861</v>
      </c>
      <c r="G56" s="214" t="s">
        <v>154</v>
      </c>
      <c r="H56" s="214" t="s">
        <v>157</v>
      </c>
      <c r="I56" s="118" t="s">
        <v>1294</v>
      </c>
      <c r="J56" s="222">
        <v>20.399999999999999</v>
      </c>
      <c r="K56" s="222">
        <v>22.4</v>
      </c>
      <c r="L56" s="214" t="s">
        <v>162</v>
      </c>
      <c r="M56" s="121" t="s">
        <v>830</v>
      </c>
      <c r="N56" s="236">
        <v>0.91</v>
      </c>
      <c r="O56" s="108" t="s">
        <v>831</v>
      </c>
      <c r="P56" s="108" t="s">
        <v>834</v>
      </c>
      <c r="Q56" s="223">
        <v>138877</v>
      </c>
      <c r="R56" s="224">
        <v>23000</v>
      </c>
      <c r="S56" s="224">
        <v>4000</v>
      </c>
      <c r="T56" s="224">
        <v>0</v>
      </c>
      <c r="U56" s="224">
        <v>0</v>
      </c>
      <c r="V56" s="224">
        <v>0</v>
      </c>
      <c r="W56" s="224">
        <v>0</v>
      </c>
      <c r="X56" s="224">
        <v>0</v>
      </c>
      <c r="Y56" s="414">
        <v>0</v>
      </c>
      <c r="Z56" s="277">
        <v>165877</v>
      </c>
      <c r="AA56" s="225"/>
    </row>
    <row r="57" spans="2:27" ht="96" x14ac:dyDescent="0.25">
      <c r="B57" s="565"/>
      <c r="C57" s="266" t="s">
        <v>744</v>
      </c>
      <c r="D57" s="304" t="s">
        <v>742</v>
      </c>
      <c r="E57" s="304" t="s">
        <v>1292</v>
      </c>
      <c r="F57" s="305" t="s">
        <v>1291</v>
      </c>
      <c r="G57" s="306" t="s">
        <v>154</v>
      </c>
      <c r="H57" s="306" t="s">
        <v>157</v>
      </c>
      <c r="I57" s="307" t="s">
        <v>1293</v>
      </c>
      <c r="J57" s="308">
        <v>14</v>
      </c>
      <c r="K57" s="308">
        <v>14</v>
      </c>
      <c r="L57" s="309" t="s">
        <v>159</v>
      </c>
      <c r="M57" s="310" t="s">
        <v>828</v>
      </c>
      <c r="N57" s="311">
        <v>1</v>
      </c>
      <c r="O57" s="312" t="s">
        <v>831</v>
      </c>
      <c r="P57" s="312" t="s">
        <v>834</v>
      </c>
      <c r="Q57" s="223">
        <v>48606.95</v>
      </c>
      <c r="R57" s="223">
        <v>8050</v>
      </c>
      <c r="S57" s="223">
        <v>1400</v>
      </c>
      <c r="T57" s="223">
        <v>0</v>
      </c>
      <c r="U57" s="223">
        <v>0</v>
      </c>
      <c r="V57" s="223">
        <v>0</v>
      </c>
      <c r="W57" s="223">
        <v>0</v>
      </c>
      <c r="X57" s="223">
        <v>0</v>
      </c>
      <c r="Y57" s="415">
        <v>0</v>
      </c>
      <c r="Z57" s="279">
        <v>58056.95</v>
      </c>
      <c r="AA57" s="232">
        <v>35</v>
      </c>
    </row>
    <row r="58" spans="2:27" ht="60" x14ac:dyDescent="0.25">
      <c r="B58" s="565"/>
      <c r="C58" s="266" t="s">
        <v>745</v>
      </c>
      <c r="D58" s="313" t="s">
        <v>743</v>
      </c>
      <c r="E58" s="313" t="s">
        <v>815</v>
      </c>
      <c r="F58" s="318" t="s">
        <v>862</v>
      </c>
      <c r="G58" s="319" t="s">
        <v>154</v>
      </c>
      <c r="H58" s="319" t="s">
        <v>157</v>
      </c>
      <c r="I58" s="320" t="s">
        <v>1290</v>
      </c>
      <c r="J58" s="222">
        <v>10</v>
      </c>
      <c r="K58" s="222">
        <v>20</v>
      </c>
      <c r="L58" s="321" t="s">
        <v>159</v>
      </c>
      <c r="M58" s="322" t="s">
        <v>828</v>
      </c>
      <c r="N58" s="323">
        <v>1</v>
      </c>
      <c r="O58" s="324" t="s">
        <v>831</v>
      </c>
      <c r="P58" s="324" t="s">
        <v>834</v>
      </c>
      <c r="Q58" s="223">
        <v>34719.25</v>
      </c>
      <c r="R58" s="223">
        <v>5750</v>
      </c>
      <c r="S58" s="223">
        <v>1000</v>
      </c>
      <c r="T58" s="223">
        <v>0</v>
      </c>
      <c r="U58" s="223">
        <v>0</v>
      </c>
      <c r="V58" s="223">
        <v>0</v>
      </c>
      <c r="W58" s="223">
        <v>0</v>
      </c>
      <c r="X58" s="223">
        <v>0</v>
      </c>
      <c r="Y58" s="415">
        <v>0</v>
      </c>
      <c r="Z58" s="279">
        <v>41469.25</v>
      </c>
      <c r="AA58" s="232">
        <v>25</v>
      </c>
    </row>
    <row r="59" spans="2:27" ht="96" x14ac:dyDescent="0.25">
      <c r="B59" s="566"/>
      <c r="C59" s="266" t="s">
        <v>746</v>
      </c>
      <c r="D59" s="304" t="s">
        <v>1288</v>
      </c>
      <c r="E59" s="304" t="s">
        <v>816</v>
      </c>
      <c r="F59" s="305" t="s">
        <v>863</v>
      </c>
      <c r="G59" s="306" t="s">
        <v>154</v>
      </c>
      <c r="H59" s="306" t="s">
        <v>157</v>
      </c>
      <c r="I59" s="307" t="s">
        <v>1289</v>
      </c>
      <c r="J59" s="308">
        <v>38</v>
      </c>
      <c r="K59" s="308">
        <v>38</v>
      </c>
      <c r="L59" s="309" t="s">
        <v>159</v>
      </c>
      <c r="M59" s="310" t="s">
        <v>828</v>
      </c>
      <c r="N59" s="311">
        <v>1</v>
      </c>
      <c r="O59" s="312" t="s">
        <v>831</v>
      </c>
      <c r="P59" s="312" t="s">
        <v>834</v>
      </c>
      <c r="Q59" s="223">
        <v>55550.8</v>
      </c>
      <c r="R59" s="223">
        <v>9200</v>
      </c>
      <c r="S59" s="223">
        <v>1600</v>
      </c>
      <c r="T59" s="223">
        <v>0</v>
      </c>
      <c r="U59" s="223">
        <v>0</v>
      </c>
      <c r="V59" s="223">
        <v>0</v>
      </c>
      <c r="W59" s="223">
        <v>0</v>
      </c>
      <c r="X59" s="223">
        <v>0</v>
      </c>
      <c r="Y59" s="223">
        <v>0</v>
      </c>
      <c r="Z59" s="279">
        <v>66350.8</v>
      </c>
      <c r="AA59" s="232">
        <v>40</v>
      </c>
    </row>
    <row r="60" spans="2:27" ht="60" x14ac:dyDescent="0.25">
      <c r="B60" s="567" t="s">
        <v>1207</v>
      </c>
      <c r="C60" s="265" t="s">
        <v>664</v>
      </c>
      <c r="D60" s="120" t="s">
        <v>678</v>
      </c>
      <c r="E60" s="327" t="s">
        <v>1614</v>
      </c>
      <c r="F60" s="118" t="s">
        <v>1284</v>
      </c>
      <c r="G60" s="214" t="s">
        <v>154</v>
      </c>
      <c r="H60" s="214" t="s">
        <v>157</v>
      </c>
      <c r="I60" s="214" t="s">
        <v>1299</v>
      </c>
      <c r="J60" s="222">
        <v>16</v>
      </c>
      <c r="K60" s="222">
        <v>46</v>
      </c>
      <c r="L60" s="214" t="s">
        <v>162</v>
      </c>
      <c r="M60" s="121" t="s">
        <v>1223</v>
      </c>
      <c r="N60" s="236">
        <v>0.34</v>
      </c>
      <c r="O60" s="108" t="s">
        <v>831</v>
      </c>
      <c r="P60" s="108" t="s">
        <v>834</v>
      </c>
      <c r="Q60" s="223">
        <v>946129</v>
      </c>
      <c r="R60" s="224">
        <v>38000</v>
      </c>
      <c r="S60" s="224">
        <v>8000</v>
      </c>
      <c r="T60" s="224">
        <v>0</v>
      </c>
      <c r="U60" s="224">
        <v>0</v>
      </c>
      <c r="V60" s="224">
        <v>0</v>
      </c>
      <c r="W60" s="224">
        <v>0</v>
      </c>
      <c r="X60" s="224">
        <v>0</v>
      </c>
      <c r="Y60" s="227">
        <v>0</v>
      </c>
      <c r="Z60" s="277">
        <v>992129</v>
      </c>
      <c r="AA60" s="225"/>
    </row>
    <row r="61" spans="2:27" ht="96" x14ac:dyDescent="0.25">
      <c r="B61" s="568"/>
      <c r="C61" s="266" t="s">
        <v>750</v>
      </c>
      <c r="D61" s="304" t="s">
        <v>747</v>
      </c>
      <c r="E61" s="304" t="s">
        <v>817</v>
      </c>
      <c r="F61" s="305" t="s">
        <v>864</v>
      </c>
      <c r="G61" s="306" t="s">
        <v>154</v>
      </c>
      <c r="H61" s="306" t="s">
        <v>157</v>
      </c>
      <c r="I61" s="307" t="s">
        <v>1287</v>
      </c>
      <c r="J61" s="308">
        <v>30</v>
      </c>
      <c r="K61" s="308">
        <v>46</v>
      </c>
      <c r="L61" s="309" t="s">
        <v>159</v>
      </c>
      <c r="M61" s="310" t="s">
        <v>828</v>
      </c>
      <c r="N61" s="311">
        <v>1</v>
      </c>
      <c r="O61" s="312" t="s">
        <v>831</v>
      </c>
      <c r="P61" s="312" t="s">
        <v>834</v>
      </c>
      <c r="Q61" s="223">
        <v>283838.7</v>
      </c>
      <c r="R61" s="223">
        <v>11400</v>
      </c>
      <c r="S61" s="223">
        <v>2400</v>
      </c>
      <c r="T61" s="223">
        <v>0</v>
      </c>
      <c r="U61" s="223">
        <v>0</v>
      </c>
      <c r="V61" s="223">
        <v>0</v>
      </c>
      <c r="W61" s="223">
        <v>0</v>
      </c>
      <c r="X61" s="223">
        <v>0</v>
      </c>
      <c r="Y61" s="223">
        <v>0</v>
      </c>
      <c r="Z61" s="279">
        <v>297638.7</v>
      </c>
      <c r="AA61" s="232">
        <v>30</v>
      </c>
    </row>
    <row r="62" spans="2:27" ht="84" x14ac:dyDescent="0.25">
      <c r="B62" s="568"/>
      <c r="C62" s="266" t="s">
        <v>751</v>
      </c>
      <c r="D62" s="117" t="s">
        <v>748</v>
      </c>
      <c r="E62" s="273" t="s">
        <v>818</v>
      </c>
      <c r="F62" s="118" t="s">
        <v>865</v>
      </c>
      <c r="G62" s="214" t="s">
        <v>154</v>
      </c>
      <c r="H62" s="214" t="s">
        <v>157</v>
      </c>
      <c r="I62" s="118" t="s">
        <v>1286</v>
      </c>
      <c r="J62" s="222">
        <v>4</v>
      </c>
      <c r="K62" s="222">
        <v>4</v>
      </c>
      <c r="L62" s="240" t="s">
        <v>159</v>
      </c>
      <c r="M62" s="240" t="s">
        <v>828</v>
      </c>
      <c r="N62" s="239">
        <v>1</v>
      </c>
      <c r="O62" s="108" t="s">
        <v>831</v>
      </c>
      <c r="P62" s="108" t="s">
        <v>834</v>
      </c>
      <c r="Q62" s="223">
        <v>236532.25</v>
      </c>
      <c r="R62" s="223">
        <v>9500</v>
      </c>
      <c r="S62" s="223">
        <v>2000</v>
      </c>
      <c r="T62" s="223">
        <v>0</v>
      </c>
      <c r="U62" s="223">
        <v>0</v>
      </c>
      <c r="V62" s="223">
        <v>0</v>
      </c>
      <c r="W62" s="223">
        <v>0</v>
      </c>
      <c r="X62" s="223">
        <v>0</v>
      </c>
      <c r="Y62" s="223">
        <v>0</v>
      </c>
      <c r="Z62" s="279">
        <v>248032.25</v>
      </c>
      <c r="AA62" s="232">
        <v>25</v>
      </c>
    </row>
    <row r="63" spans="2:27" ht="96" x14ac:dyDescent="0.25">
      <c r="B63" s="569"/>
      <c r="C63" s="266" t="s">
        <v>752</v>
      </c>
      <c r="D63" s="304" t="s">
        <v>749</v>
      </c>
      <c r="E63" s="304" t="s">
        <v>1283</v>
      </c>
      <c r="F63" s="305" t="s">
        <v>866</v>
      </c>
      <c r="G63" s="306" t="s">
        <v>154</v>
      </c>
      <c r="H63" s="306" t="s">
        <v>157</v>
      </c>
      <c r="I63" s="307" t="s">
        <v>1285</v>
      </c>
      <c r="J63" s="308">
        <v>4</v>
      </c>
      <c r="K63" s="308">
        <v>4</v>
      </c>
      <c r="L63" s="309" t="s">
        <v>159</v>
      </c>
      <c r="M63" s="310" t="s">
        <v>828</v>
      </c>
      <c r="N63" s="311">
        <v>1</v>
      </c>
      <c r="O63" s="312" t="s">
        <v>831</v>
      </c>
      <c r="P63" s="312" t="s">
        <v>834</v>
      </c>
      <c r="Q63" s="223">
        <v>425758.05</v>
      </c>
      <c r="R63" s="223">
        <v>17100</v>
      </c>
      <c r="S63" s="223">
        <v>3600</v>
      </c>
      <c r="T63" s="223">
        <v>0</v>
      </c>
      <c r="U63" s="223">
        <v>0</v>
      </c>
      <c r="V63" s="223">
        <v>0</v>
      </c>
      <c r="W63" s="223">
        <v>0</v>
      </c>
      <c r="X63" s="223">
        <v>0</v>
      </c>
      <c r="Y63" s="223">
        <v>0</v>
      </c>
      <c r="Z63" s="279">
        <v>446458.05</v>
      </c>
      <c r="AA63" s="232">
        <v>45</v>
      </c>
    </row>
    <row r="64" spans="2:27" ht="96" x14ac:dyDescent="0.25">
      <c r="B64" s="567" t="s">
        <v>1208</v>
      </c>
      <c r="C64" s="265" t="s">
        <v>666</v>
      </c>
      <c r="D64" s="120" t="s">
        <v>1281</v>
      </c>
      <c r="E64" s="327" t="s">
        <v>1615</v>
      </c>
      <c r="F64" s="118" t="s">
        <v>867</v>
      </c>
      <c r="G64" s="214" t="s">
        <v>154</v>
      </c>
      <c r="H64" s="214" t="s">
        <v>157</v>
      </c>
      <c r="I64" s="118" t="s">
        <v>1282</v>
      </c>
      <c r="J64" s="241">
        <v>12.7</v>
      </c>
      <c r="K64" s="241">
        <v>23.5</v>
      </c>
      <c r="L64" s="214" t="s">
        <v>162</v>
      </c>
      <c r="M64" s="121" t="s">
        <v>830</v>
      </c>
      <c r="N64" s="236">
        <v>0.54</v>
      </c>
      <c r="O64" s="108" t="s">
        <v>831</v>
      </c>
      <c r="P64" s="108" t="s">
        <v>834</v>
      </c>
      <c r="Q64" s="223">
        <v>446303</v>
      </c>
      <c r="R64" s="224">
        <v>16000</v>
      </c>
      <c r="S64" s="224">
        <v>4000</v>
      </c>
      <c r="T64" s="224">
        <v>0</v>
      </c>
      <c r="U64" s="224">
        <v>0</v>
      </c>
      <c r="V64" s="224">
        <v>0</v>
      </c>
      <c r="W64" s="224">
        <v>0</v>
      </c>
      <c r="X64" s="224">
        <v>0</v>
      </c>
      <c r="Y64" s="227">
        <v>0</v>
      </c>
      <c r="Z64" s="277">
        <v>466303</v>
      </c>
      <c r="AA64" s="225"/>
    </row>
    <row r="65" spans="2:27" ht="60" x14ac:dyDescent="0.25">
      <c r="B65" s="568"/>
      <c r="C65" s="266" t="s">
        <v>756</v>
      </c>
      <c r="D65" s="304" t="s">
        <v>753</v>
      </c>
      <c r="E65" s="304" t="s">
        <v>1279</v>
      </c>
      <c r="F65" s="305" t="s">
        <v>1278</v>
      </c>
      <c r="G65" s="306" t="s">
        <v>154</v>
      </c>
      <c r="H65" s="306" t="s">
        <v>157</v>
      </c>
      <c r="I65" s="307" t="s">
        <v>1280</v>
      </c>
      <c r="J65" s="308">
        <v>12</v>
      </c>
      <c r="K65" s="308">
        <v>12</v>
      </c>
      <c r="L65" s="309" t="s">
        <v>159</v>
      </c>
      <c r="M65" s="310" t="s">
        <v>828</v>
      </c>
      <c r="N65" s="311">
        <v>1</v>
      </c>
      <c r="O65" s="312" t="s">
        <v>831</v>
      </c>
      <c r="P65" s="312" t="s">
        <v>834</v>
      </c>
      <c r="Q65" s="223">
        <v>133890.9</v>
      </c>
      <c r="R65" s="223">
        <v>4800</v>
      </c>
      <c r="S65" s="223">
        <v>1200</v>
      </c>
      <c r="T65" s="223">
        <v>0</v>
      </c>
      <c r="U65" s="223">
        <v>0</v>
      </c>
      <c r="V65" s="223">
        <v>0</v>
      </c>
      <c r="W65" s="223">
        <v>0</v>
      </c>
      <c r="X65" s="223">
        <v>0</v>
      </c>
      <c r="Y65" s="223">
        <v>0</v>
      </c>
      <c r="Z65" s="279">
        <v>139890.9</v>
      </c>
      <c r="AA65" s="232">
        <v>30</v>
      </c>
    </row>
    <row r="66" spans="2:27" ht="72" x14ac:dyDescent="0.25">
      <c r="B66" s="568"/>
      <c r="C66" s="266" t="s">
        <v>757</v>
      </c>
      <c r="D66" s="313" t="s">
        <v>754</v>
      </c>
      <c r="E66" s="314" t="s">
        <v>819</v>
      </c>
      <c r="F66" s="275" t="s">
        <v>868</v>
      </c>
      <c r="G66" s="240" t="s">
        <v>154</v>
      </c>
      <c r="H66" s="240" t="s">
        <v>157</v>
      </c>
      <c r="I66" s="275" t="s">
        <v>1277</v>
      </c>
      <c r="J66" s="222">
        <v>10</v>
      </c>
      <c r="K66" s="222">
        <v>46</v>
      </c>
      <c r="L66" s="240" t="s">
        <v>159</v>
      </c>
      <c r="M66" s="240" t="s">
        <v>828</v>
      </c>
      <c r="N66" s="325">
        <v>0.21729999999999999</v>
      </c>
      <c r="O66" s="275" t="s">
        <v>831</v>
      </c>
      <c r="P66" s="275" t="s">
        <v>834</v>
      </c>
      <c r="Q66" s="223">
        <v>200836.35</v>
      </c>
      <c r="R66" s="223">
        <v>7200</v>
      </c>
      <c r="S66" s="223">
        <v>1800</v>
      </c>
      <c r="T66" s="223">
        <v>0</v>
      </c>
      <c r="U66" s="223">
        <v>0</v>
      </c>
      <c r="V66" s="223">
        <v>0</v>
      </c>
      <c r="W66" s="223">
        <v>0</v>
      </c>
      <c r="X66" s="223">
        <v>0</v>
      </c>
      <c r="Y66" s="223">
        <v>0</v>
      </c>
      <c r="Z66" s="279">
        <v>209836.35</v>
      </c>
      <c r="AA66" s="232">
        <v>45</v>
      </c>
    </row>
    <row r="67" spans="2:27" ht="78.75" x14ac:dyDescent="0.25">
      <c r="B67" s="569"/>
      <c r="C67" s="266" t="s">
        <v>758</v>
      </c>
      <c r="D67" s="304" t="s">
        <v>755</v>
      </c>
      <c r="E67" s="304" t="s">
        <v>820</v>
      </c>
      <c r="F67" s="305" t="s">
        <v>869</v>
      </c>
      <c r="G67" s="306" t="s">
        <v>154</v>
      </c>
      <c r="H67" s="306" t="s">
        <v>157</v>
      </c>
      <c r="I67" s="307" t="s">
        <v>1276</v>
      </c>
      <c r="J67" s="308">
        <v>25</v>
      </c>
      <c r="K67" s="308">
        <v>25</v>
      </c>
      <c r="L67" s="309" t="s">
        <v>159</v>
      </c>
      <c r="M67" s="310" t="s">
        <v>828</v>
      </c>
      <c r="N67" s="311">
        <v>1</v>
      </c>
      <c r="O67" s="312" t="s">
        <v>831</v>
      </c>
      <c r="P67" s="312" t="s">
        <v>834</v>
      </c>
      <c r="Q67" s="223">
        <v>111575.75</v>
      </c>
      <c r="R67" s="223">
        <v>4000</v>
      </c>
      <c r="S67" s="223">
        <v>1000</v>
      </c>
      <c r="T67" s="223">
        <v>0</v>
      </c>
      <c r="U67" s="223">
        <v>0</v>
      </c>
      <c r="V67" s="223">
        <v>0</v>
      </c>
      <c r="W67" s="223">
        <v>0</v>
      </c>
      <c r="X67" s="223">
        <v>0</v>
      </c>
      <c r="Y67" s="223">
        <v>0</v>
      </c>
      <c r="Z67" s="279">
        <v>116575.75</v>
      </c>
      <c r="AA67" s="232">
        <v>25</v>
      </c>
    </row>
    <row r="68" spans="2:27" ht="84" x14ac:dyDescent="0.25">
      <c r="B68" s="567" t="s">
        <v>1209</v>
      </c>
      <c r="C68" s="265" t="s">
        <v>667</v>
      </c>
      <c r="D68" s="120" t="s">
        <v>679</v>
      </c>
      <c r="E68" s="327" t="s">
        <v>793</v>
      </c>
      <c r="F68" s="118" t="s">
        <v>870</v>
      </c>
      <c r="G68" s="214" t="s">
        <v>154</v>
      </c>
      <c r="H68" s="214" t="s">
        <v>157</v>
      </c>
      <c r="I68" s="118" t="s">
        <v>1275</v>
      </c>
      <c r="J68" s="241">
        <v>17.2</v>
      </c>
      <c r="K68" s="241">
        <v>17.600000000000001</v>
      </c>
      <c r="L68" s="214" t="s">
        <v>162</v>
      </c>
      <c r="M68" s="121" t="s">
        <v>830</v>
      </c>
      <c r="N68" s="236">
        <v>0.97</v>
      </c>
      <c r="O68" s="108" t="s">
        <v>831</v>
      </c>
      <c r="P68" s="108" t="s">
        <v>834</v>
      </c>
      <c r="Q68" s="223">
        <v>318146</v>
      </c>
      <c r="R68" s="224">
        <v>93000</v>
      </c>
      <c r="S68" s="224">
        <v>5000</v>
      </c>
      <c r="T68" s="224">
        <v>0</v>
      </c>
      <c r="U68" s="224">
        <v>0</v>
      </c>
      <c r="V68" s="224">
        <v>0</v>
      </c>
      <c r="W68" s="224">
        <v>0</v>
      </c>
      <c r="X68" s="224">
        <v>0</v>
      </c>
      <c r="Y68" s="227">
        <v>0</v>
      </c>
      <c r="Z68" s="277">
        <v>416146</v>
      </c>
      <c r="AA68" s="225"/>
    </row>
    <row r="69" spans="2:27" ht="67.5" x14ac:dyDescent="0.25">
      <c r="B69" s="568"/>
      <c r="C69" s="266" t="s">
        <v>762</v>
      </c>
      <c r="D69" s="304" t="s">
        <v>759</v>
      </c>
      <c r="E69" s="304" t="s">
        <v>821</v>
      </c>
      <c r="F69" s="305" t="s">
        <v>871</v>
      </c>
      <c r="G69" s="306" t="s">
        <v>154</v>
      </c>
      <c r="H69" s="306" t="s">
        <v>157</v>
      </c>
      <c r="I69" s="307" t="s">
        <v>1274</v>
      </c>
      <c r="J69" s="308">
        <v>24</v>
      </c>
      <c r="K69" s="308">
        <v>24</v>
      </c>
      <c r="L69" s="309" t="s">
        <v>159</v>
      </c>
      <c r="M69" s="310" t="s">
        <v>828</v>
      </c>
      <c r="N69" s="311">
        <v>1</v>
      </c>
      <c r="O69" s="312" t="s">
        <v>831</v>
      </c>
      <c r="P69" s="312" t="s">
        <v>834</v>
      </c>
      <c r="Q69" s="223">
        <v>111351.1</v>
      </c>
      <c r="R69" s="223">
        <v>32550</v>
      </c>
      <c r="S69" s="223">
        <v>1750</v>
      </c>
      <c r="T69" s="223">
        <v>0</v>
      </c>
      <c r="U69" s="223">
        <v>0</v>
      </c>
      <c r="V69" s="223">
        <v>0</v>
      </c>
      <c r="W69" s="223">
        <v>0</v>
      </c>
      <c r="X69" s="223">
        <v>0</v>
      </c>
      <c r="Y69" s="223">
        <v>0</v>
      </c>
      <c r="Z69" s="279">
        <v>145651.1</v>
      </c>
      <c r="AA69" s="232">
        <v>35</v>
      </c>
    </row>
    <row r="70" spans="2:27" ht="72" x14ac:dyDescent="0.25">
      <c r="B70" s="568"/>
      <c r="C70" s="266" t="s">
        <v>763</v>
      </c>
      <c r="D70" s="117" t="s">
        <v>760</v>
      </c>
      <c r="E70" s="273" t="s">
        <v>822</v>
      </c>
      <c r="F70" s="118" t="s">
        <v>872</v>
      </c>
      <c r="G70" s="214" t="s">
        <v>154</v>
      </c>
      <c r="H70" s="214" t="s">
        <v>157</v>
      </c>
      <c r="I70" s="118" t="s">
        <v>1273</v>
      </c>
      <c r="J70" s="241">
        <v>15</v>
      </c>
      <c r="K70" s="241">
        <v>15</v>
      </c>
      <c r="L70" s="214" t="s">
        <v>159</v>
      </c>
      <c r="M70" s="214" t="s">
        <v>828</v>
      </c>
      <c r="N70" s="242">
        <v>1</v>
      </c>
      <c r="O70" s="108" t="s">
        <v>831</v>
      </c>
      <c r="P70" s="108" t="s">
        <v>834</v>
      </c>
      <c r="Q70" s="223">
        <v>127258.4</v>
      </c>
      <c r="R70" s="223">
        <v>37200</v>
      </c>
      <c r="S70" s="223">
        <v>2000</v>
      </c>
      <c r="T70" s="223">
        <v>0</v>
      </c>
      <c r="U70" s="223">
        <v>0</v>
      </c>
      <c r="V70" s="223">
        <v>0</v>
      </c>
      <c r="W70" s="223">
        <v>0</v>
      </c>
      <c r="X70" s="223">
        <v>0</v>
      </c>
      <c r="Y70" s="223">
        <v>0</v>
      </c>
      <c r="Z70" s="279">
        <v>166458.4</v>
      </c>
      <c r="AA70" s="232">
        <v>40</v>
      </c>
    </row>
    <row r="71" spans="2:27" ht="48" x14ac:dyDescent="0.25">
      <c r="B71" s="569"/>
      <c r="C71" s="266" t="s">
        <v>764</v>
      </c>
      <c r="D71" s="304" t="s">
        <v>761</v>
      </c>
      <c r="E71" s="304" t="s">
        <v>823</v>
      </c>
      <c r="F71" s="305" t="s">
        <v>873</v>
      </c>
      <c r="G71" s="306" t="s">
        <v>154</v>
      </c>
      <c r="H71" s="306" t="s">
        <v>157</v>
      </c>
      <c r="I71" s="307" t="s">
        <v>1272</v>
      </c>
      <c r="J71" s="308">
        <v>8</v>
      </c>
      <c r="K71" s="308">
        <v>10</v>
      </c>
      <c r="L71" s="309" t="s">
        <v>159</v>
      </c>
      <c r="M71" s="310" t="s">
        <v>828</v>
      </c>
      <c r="N71" s="311">
        <v>0.8</v>
      </c>
      <c r="O71" s="312" t="s">
        <v>831</v>
      </c>
      <c r="P71" s="312" t="s">
        <v>834</v>
      </c>
      <c r="Q71" s="223">
        <v>79536.5</v>
      </c>
      <c r="R71" s="223">
        <v>23250</v>
      </c>
      <c r="S71" s="223">
        <v>1250</v>
      </c>
      <c r="T71" s="223">
        <v>0</v>
      </c>
      <c r="U71" s="223">
        <v>0</v>
      </c>
      <c r="V71" s="223">
        <v>0</v>
      </c>
      <c r="W71" s="223">
        <v>0</v>
      </c>
      <c r="X71" s="223">
        <v>0</v>
      </c>
      <c r="Y71" s="223">
        <v>0</v>
      </c>
      <c r="Z71" s="279">
        <v>104036.5</v>
      </c>
      <c r="AA71" s="232">
        <v>25</v>
      </c>
    </row>
    <row r="72" spans="2:27" ht="72" x14ac:dyDescent="0.25">
      <c r="B72" s="568" t="s">
        <v>1210</v>
      </c>
      <c r="C72" s="265" t="s">
        <v>668</v>
      </c>
      <c r="D72" s="120" t="s">
        <v>680</v>
      </c>
      <c r="E72" s="327" t="s">
        <v>794</v>
      </c>
      <c r="F72" s="118" t="s">
        <v>1245</v>
      </c>
      <c r="G72" s="214" t="s">
        <v>154</v>
      </c>
      <c r="H72" s="214" t="s">
        <v>157</v>
      </c>
      <c r="I72" s="118" t="s">
        <v>1244</v>
      </c>
      <c r="J72" s="241">
        <v>12004.2</v>
      </c>
      <c r="K72" s="241">
        <v>36004.199999999997</v>
      </c>
      <c r="L72" s="214" t="s">
        <v>162</v>
      </c>
      <c r="M72" s="373" t="s">
        <v>830</v>
      </c>
      <c r="N72" s="236">
        <v>0.33</v>
      </c>
      <c r="O72" s="108" t="s">
        <v>831</v>
      </c>
      <c r="P72" s="108" t="s">
        <v>834</v>
      </c>
      <c r="Q72" s="223">
        <v>672388</v>
      </c>
      <c r="R72" s="224">
        <v>138000</v>
      </c>
      <c r="S72" s="224">
        <v>88000</v>
      </c>
      <c r="T72" s="224">
        <v>0</v>
      </c>
      <c r="U72" s="224">
        <v>0</v>
      </c>
      <c r="V72" s="224">
        <v>0</v>
      </c>
      <c r="W72" s="224">
        <v>0</v>
      </c>
      <c r="X72" s="224">
        <v>0</v>
      </c>
      <c r="Y72" s="227">
        <v>0</v>
      </c>
      <c r="Z72" s="277">
        <v>898388</v>
      </c>
      <c r="AA72" s="225"/>
    </row>
    <row r="73" spans="2:27" ht="48" x14ac:dyDescent="0.25">
      <c r="B73" s="568"/>
      <c r="C73" s="266" t="s">
        <v>766</v>
      </c>
      <c r="D73" s="304" t="s">
        <v>765</v>
      </c>
      <c r="E73" s="304" t="s">
        <v>824</v>
      </c>
      <c r="F73" s="305" t="s">
        <v>1242</v>
      </c>
      <c r="G73" s="306" t="s">
        <v>154</v>
      </c>
      <c r="H73" s="306" t="s">
        <v>157</v>
      </c>
      <c r="I73" s="307" t="s">
        <v>1243</v>
      </c>
      <c r="J73" s="308">
        <v>30000</v>
      </c>
      <c r="K73" s="308">
        <v>90000</v>
      </c>
      <c r="L73" s="309" t="s">
        <v>159</v>
      </c>
      <c r="M73" s="310" t="s">
        <v>828</v>
      </c>
      <c r="N73" s="311">
        <v>33.33</v>
      </c>
      <c r="O73" s="312" t="s">
        <v>831</v>
      </c>
      <c r="P73" s="312" t="s">
        <v>834</v>
      </c>
      <c r="Q73" s="223">
        <v>437052.19999999995</v>
      </c>
      <c r="R73" s="223">
        <v>89699.999999999985</v>
      </c>
      <c r="S73" s="223">
        <v>57199.999999999993</v>
      </c>
      <c r="T73" s="223">
        <v>0</v>
      </c>
      <c r="U73" s="223">
        <v>0</v>
      </c>
      <c r="V73" s="223">
        <v>0</v>
      </c>
      <c r="W73" s="223">
        <v>0</v>
      </c>
      <c r="X73" s="223">
        <v>0</v>
      </c>
      <c r="Y73" s="223">
        <v>0</v>
      </c>
      <c r="Z73" s="279">
        <v>583952.19999999984</v>
      </c>
      <c r="AA73" s="232">
        <v>64.999999999999986</v>
      </c>
    </row>
    <row r="74" spans="2:27" ht="72" x14ac:dyDescent="0.25">
      <c r="B74" s="569"/>
      <c r="C74" s="266" t="s">
        <v>767</v>
      </c>
      <c r="D74" s="313" t="s">
        <v>874</v>
      </c>
      <c r="E74" s="314" t="s">
        <v>825</v>
      </c>
      <c r="F74" s="275" t="s">
        <v>1240</v>
      </c>
      <c r="G74" s="240" t="s">
        <v>154</v>
      </c>
      <c r="H74" s="240" t="s">
        <v>157</v>
      </c>
      <c r="I74" s="275" t="s">
        <v>1241</v>
      </c>
      <c r="J74" s="326">
        <v>7</v>
      </c>
      <c r="K74" s="326">
        <v>7</v>
      </c>
      <c r="L74" s="240" t="s">
        <v>159</v>
      </c>
      <c r="M74" s="240" t="s">
        <v>828</v>
      </c>
      <c r="N74" s="326">
        <v>100</v>
      </c>
      <c r="O74" s="275" t="s">
        <v>831</v>
      </c>
      <c r="P74" s="275" t="s">
        <v>834</v>
      </c>
      <c r="Q74" s="223">
        <v>111351.1</v>
      </c>
      <c r="R74" s="223">
        <v>32550</v>
      </c>
      <c r="S74" s="223">
        <v>1750</v>
      </c>
      <c r="T74" s="223">
        <v>0</v>
      </c>
      <c r="U74" s="223">
        <v>0</v>
      </c>
      <c r="V74" s="223">
        <v>0</v>
      </c>
      <c r="W74" s="223">
        <v>0</v>
      </c>
      <c r="X74" s="223">
        <v>0</v>
      </c>
      <c r="Y74" s="223">
        <v>0</v>
      </c>
      <c r="Z74" s="279">
        <v>145651.1</v>
      </c>
      <c r="AA74" s="232">
        <v>35</v>
      </c>
    </row>
    <row r="75" spans="2:27" ht="96" x14ac:dyDescent="0.25">
      <c r="B75" s="564" t="s">
        <v>1211</v>
      </c>
      <c r="C75" s="265" t="s">
        <v>669</v>
      </c>
      <c r="D75" s="120" t="s">
        <v>681</v>
      </c>
      <c r="E75" s="327" t="s">
        <v>1237</v>
      </c>
      <c r="F75" s="118" t="s">
        <v>1238</v>
      </c>
      <c r="G75" s="214" t="s">
        <v>154</v>
      </c>
      <c r="H75" s="214" t="s">
        <v>157</v>
      </c>
      <c r="I75" s="118" t="s">
        <v>1239</v>
      </c>
      <c r="J75" s="241">
        <v>13324</v>
      </c>
      <c r="K75" s="241">
        <v>2961.4</v>
      </c>
      <c r="L75" s="214" t="s">
        <v>162</v>
      </c>
      <c r="M75" s="373" t="s">
        <v>830</v>
      </c>
      <c r="N75" s="153">
        <v>4.49</v>
      </c>
      <c r="O75" s="108" t="s">
        <v>831</v>
      </c>
      <c r="P75" s="108" t="s">
        <v>834</v>
      </c>
      <c r="Q75" s="223">
        <v>222359</v>
      </c>
      <c r="R75" s="224">
        <v>163850</v>
      </c>
      <c r="S75" s="224">
        <v>33000</v>
      </c>
      <c r="T75" s="224">
        <v>0</v>
      </c>
      <c r="U75" s="224">
        <v>0</v>
      </c>
      <c r="V75" s="224">
        <v>0</v>
      </c>
      <c r="W75" s="224">
        <v>0</v>
      </c>
      <c r="X75" s="224">
        <v>0</v>
      </c>
      <c r="Y75" s="227">
        <v>0</v>
      </c>
      <c r="Z75" s="277">
        <v>419209</v>
      </c>
      <c r="AA75" s="225"/>
    </row>
    <row r="76" spans="2:27" ht="60" x14ac:dyDescent="0.25">
      <c r="B76" s="565"/>
      <c r="C76" s="266" t="s">
        <v>771</v>
      </c>
      <c r="D76" s="304" t="s">
        <v>768</v>
      </c>
      <c r="E76" s="304" t="s">
        <v>826</v>
      </c>
      <c r="F76" s="305" t="s">
        <v>875</v>
      </c>
      <c r="G76" s="306" t="s">
        <v>154</v>
      </c>
      <c r="H76" s="306" t="s">
        <v>157</v>
      </c>
      <c r="I76" s="307" t="s">
        <v>1236</v>
      </c>
      <c r="J76" s="308">
        <v>10</v>
      </c>
      <c r="K76" s="308">
        <v>12</v>
      </c>
      <c r="L76" s="309" t="s">
        <v>159</v>
      </c>
      <c r="M76" s="310" t="s">
        <v>828</v>
      </c>
      <c r="N76" s="311">
        <v>0.83</v>
      </c>
      <c r="O76" s="312" t="s">
        <v>831</v>
      </c>
      <c r="P76" s="312" t="s">
        <v>834</v>
      </c>
      <c r="Q76" s="223">
        <v>133415.4</v>
      </c>
      <c r="R76" s="223">
        <v>98310</v>
      </c>
      <c r="S76" s="223">
        <v>19800</v>
      </c>
      <c r="T76" s="223">
        <v>0</v>
      </c>
      <c r="U76" s="223">
        <v>0</v>
      </c>
      <c r="V76" s="223">
        <v>0</v>
      </c>
      <c r="W76" s="223">
        <v>0</v>
      </c>
      <c r="X76" s="223">
        <v>0</v>
      </c>
      <c r="Y76" s="223">
        <v>0</v>
      </c>
      <c r="Z76" s="279">
        <v>251525.4</v>
      </c>
      <c r="AA76" s="232">
        <v>60</v>
      </c>
    </row>
    <row r="77" spans="2:27" ht="72" x14ac:dyDescent="0.25">
      <c r="B77" s="565"/>
      <c r="C77" s="266" t="s">
        <v>772</v>
      </c>
      <c r="D77" s="313" t="s">
        <v>769</v>
      </c>
      <c r="E77" s="314" t="s">
        <v>1616</v>
      </c>
      <c r="F77" s="275" t="s">
        <v>1233</v>
      </c>
      <c r="G77" s="240" t="s">
        <v>154</v>
      </c>
      <c r="H77" s="240" t="s">
        <v>157</v>
      </c>
      <c r="I77" s="275" t="s">
        <v>1235</v>
      </c>
      <c r="J77" s="326">
        <v>10000</v>
      </c>
      <c r="K77" s="326">
        <v>14</v>
      </c>
      <c r="L77" s="240" t="s">
        <v>159</v>
      </c>
      <c r="M77" s="240" t="s">
        <v>829</v>
      </c>
      <c r="N77" s="326">
        <v>714</v>
      </c>
      <c r="O77" s="275" t="s">
        <v>831</v>
      </c>
      <c r="P77" s="275" t="s">
        <v>834</v>
      </c>
      <c r="Q77" s="223">
        <v>33353.85</v>
      </c>
      <c r="R77" s="223">
        <v>24577.5</v>
      </c>
      <c r="S77" s="223">
        <v>4950</v>
      </c>
      <c r="T77" s="223">
        <v>0</v>
      </c>
      <c r="U77" s="223">
        <v>0</v>
      </c>
      <c r="V77" s="223">
        <v>0</v>
      </c>
      <c r="W77" s="223">
        <v>0</v>
      </c>
      <c r="X77" s="223">
        <v>0</v>
      </c>
      <c r="Y77" s="223">
        <v>0</v>
      </c>
      <c r="Z77" s="279">
        <v>62881.35</v>
      </c>
      <c r="AA77" s="232">
        <v>25</v>
      </c>
    </row>
    <row r="78" spans="2:27" ht="78.75" x14ac:dyDescent="0.25">
      <c r="B78" s="566"/>
      <c r="C78" s="266" t="s">
        <v>773</v>
      </c>
      <c r="D78" s="304" t="s">
        <v>770</v>
      </c>
      <c r="E78" s="304" t="s">
        <v>1617</v>
      </c>
      <c r="F78" s="305" t="s">
        <v>1232</v>
      </c>
      <c r="G78" s="306" t="s">
        <v>154</v>
      </c>
      <c r="H78" s="306" t="s">
        <v>157</v>
      </c>
      <c r="I78" s="307" t="s">
        <v>1234</v>
      </c>
      <c r="J78" s="308">
        <v>27740</v>
      </c>
      <c r="K78" s="308">
        <v>9840</v>
      </c>
      <c r="L78" s="309" t="s">
        <v>159</v>
      </c>
      <c r="M78" s="310" t="s">
        <v>829</v>
      </c>
      <c r="N78" s="311">
        <v>2.81</v>
      </c>
      <c r="O78" s="312" t="s">
        <v>831</v>
      </c>
      <c r="P78" s="312" t="s">
        <v>834</v>
      </c>
      <c r="Q78" s="223">
        <v>20012.310000000001</v>
      </c>
      <c r="R78" s="223">
        <v>14746.5</v>
      </c>
      <c r="S78" s="223">
        <v>2970</v>
      </c>
      <c r="T78" s="223">
        <v>0</v>
      </c>
      <c r="U78" s="223">
        <v>0</v>
      </c>
      <c r="V78" s="223">
        <v>0</v>
      </c>
      <c r="W78" s="223">
        <v>0</v>
      </c>
      <c r="X78" s="223">
        <v>0</v>
      </c>
      <c r="Y78" s="223">
        <v>0</v>
      </c>
      <c r="Z78" s="279">
        <v>37728.81</v>
      </c>
      <c r="AA78" s="232">
        <v>15</v>
      </c>
    </row>
    <row r="79" spans="2:27" ht="72" x14ac:dyDescent="0.25">
      <c r="B79" s="564" t="s">
        <v>1212</v>
      </c>
      <c r="C79" s="265" t="s">
        <v>670</v>
      </c>
      <c r="D79" s="120" t="s">
        <v>682</v>
      </c>
      <c r="E79" s="327" t="s">
        <v>795</v>
      </c>
      <c r="F79" s="118" t="s">
        <v>876</v>
      </c>
      <c r="G79" s="214" t="s">
        <v>154</v>
      </c>
      <c r="H79" s="214" t="s">
        <v>157</v>
      </c>
      <c r="I79" s="118" t="s">
        <v>1231</v>
      </c>
      <c r="J79" s="243">
        <v>65.099999999999994</v>
      </c>
      <c r="K79" s="243">
        <v>95.4</v>
      </c>
      <c r="L79" s="214" t="s">
        <v>162</v>
      </c>
      <c r="M79" s="373" t="s">
        <v>830</v>
      </c>
      <c r="N79" s="243">
        <v>0.68</v>
      </c>
      <c r="O79" s="108" t="s">
        <v>831</v>
      </c>
      <c r="P79" s="108" t="s">
        <v>834</v>
      </c>
      <c r="Q79" s="223">
        <v>724675</v>
      </c>
      <c r="R79" s="224">
        <v>80000</v>
      </c>
      <c r="S79" s="224">
        <v>8000</v>
      </c>
      <c r="T79" s="224">
        <v>0</v>
      </c>
      <c r="U79" s="224">
        <v>0</v>
      </c>
      <c r="V79" s="224">
        <v>0</v>
      </c>
      <c r="W79" s="224">
        <v>0</v>
      </c>
      <c r="X79" s="224">
        <v>0</v>
      </c>
      <c r="Y79" s="227">
        <v>0</v>
      </c>
      <c r="Z79" s="277">
        <v>812675</v>
      </c>
      <c r="AA79" s="225"/>
    </row>
    <row r="80" spans="2:27" ht="72" x14ac:dyDescent="0.25">
      <c r="B80" s="565"/>
      <c r="C80" s="266" t="s">
        <v>776</v>
      </c>
      <c r="D80" s="304" t="s">
        <v>774</v>
      </c>
      <c r="E80" s="304" t="s">
        <v>1229</v>
      </c>
      <c r="F80" s="305" t="s">
        <v>877</v>
      </c>
      <c r="G80" s="306" t="s">
        <v>154</v>
      </c>
      <c r="H80" s="306" t="s">
        <v>157</v>
      </c>
      <c r="I80" s="307" t="s">
        <v>1230</v>
      </c>
      <c r="J80" s="308">
        <v>48</v>
      </c>
      <c r="K80" s="308">
        <v>72</v>
      </c>
      <c r="L80" s="309" t="s">
        <v>159</v>
      </c>
      <c r="M80" s="310" t="s">
        <v>828</v>
      </c>
      <c r="N80" s="311">
        <v>0.67</v>
      </c>
      <c r="O80" s="312" t="s">
        <v>831</v>
      </c>
      <c r="P80" s="312" t="s">
        <v>834</v>
      </c>
      <c r="Q80" s="223">
        <v>507272.5</v>
      </c>
      <c r="R80" s="223">
        <v>56000</v>
      </c>
      <c r="S80" s="223">
        <v>5600</v>
      </c>
      <c r="T80" s="223">
        <v>0</v>
      </c>
      <c r="U80" s="223">
        <v>0</v>
      </c>
      <c r="V80" s="223">
        <v>0</v>
      </c>
      <c r="W80" s="223">
        <v>0</v>
      </c>
      <c r="X80" s="223">
        <v>0</v>
      </c>
      <c r="Y80" s="223">
        <v>0</v>
      </c>
      <c r="Z80" s="279">
        <v>568872.5</v>
      </c>
      <c r="AA80" s="232">
        <v>70</v>
      </c>
    </row>
    <row r="81" spans="2:27" ht="48" x14ac:dyDescent="0.25">
      <c r="B81" s="566"/>
      <c r="C81" s="266" t="s">
        <v>777</v>
      </c>
      <c r="D81" s="117" t="s">
        <v>775</v>
      </c>
      <c r="E81" s="273" t="s">
        <v>827</v>
      </c>
      <c r="F81" s="118" t="s">
        <v>878</v>
      </c>
      <c r="G81" s="214" t="s">
        <v>154</v>
      </c>
      <c r="H81" s="214" t="s">
        <v>157</v>
      </c>
      <c r="I81" s="118" t="s">
        <v>1228</v>
      </c>
      <c r="J81" s="243">
        <v>105</v>
      </c>
      <c r="K81" s="243">
        <v>150</v>
      </c>
      <c r="L81" s="214" t="s">
        <v>159</v>
      </c>
      <c r="M81" s="214" t="s">
        <v>828</v>
      </c>
      <c r="N81" s="242">
        <v>0.7</v>
      </c>
      <c r="O81" s="108" t="s">
        <v>831</v>
      </c>
      <c r="P81" s="108" t="s">
        <v>834</v>
      </c>
      <c r="Q81" s="223">
        <v>217402.5</v>
      </c>
      <c r="R81" s="223">
        <v>24000</v>
      </c>
      <c r="S81" s="223">
        <v>2400</v>
      </c>
      <c r="T81" s="223">
        <v>0</v>
      </c>
      <c r="U81" s="223">
        <v>0</v>
      </c>
      <c r="V81" s="223">
        <v>0</v>
      </c>
      <c r="W81" s="223">
        <v>0</v>
      </c>
      <c r="X81" s="223">
        <v>0</v>
      </c>
      <c r="Y81" s="223">
        <v>0</v>
      </c>
      <c r="Z81" s="279">
        <v>243802.5</v>
      </c>
      <c r="AA81" s="232">
        <v>30</v>
      </c>
    </row>
    <row r="82" spans="2:27" ht="72" x14ac:dyDescent="0.25">
      <c r="B82" s="564" t="s">
        <v>1213</v>
      </c>
      <c r="C82" s="265" t="s">
        <v>699</v>
      </c>
      <c r="D82" s="120" t="s">
        <v>683</v>
      </c>
      <c r="E82" s="327" t="s">
        <v>1221</v>
      </c>
      <c r="F82" s="118" t="s">
        <v>1222</v>
      </c>
      <c r="G82" s="214" t="s">
        <v>154</v>
      </c>
      <c r="H82" s="214" t="s">
        <v>157</v>
      </c>
      <c r="I82" s="118" t="s">
        <v>1226</v>
      </c>
      <c r="J82" s="243">
        <v>226.6</v>
      </c>
      <c r="K82" s="243">
        <v>353</v>
      </c>
      <c r="L82" s="214" t="s">
        <v>162</v>
      </c>
      <c r="M82" s="373" t="s">
        <v>830</v>
      </c>
      <c r="N82" s="243">
        <v>0.65</v>
      </c>
      <c r="O82" s="108" t="s">
        <v>831</v>
      </c>
      <c r="P82" s="108" t="s">
        <v>834</v>
      </c>
      <c r="Q82" s="223">
        <v>413607</v>
      </c>
      <c r="R82" s="224">
        <v>41000</v>
      </c>
      <c r="S82" s="224">
        <v>7000</v>
      </c>
      <c r="T82" s="224">
        <v>0</v>
      </c>
      <c r="U82" s="224">
        <v>0</v>
      </c>
      <c r="V82" s="224">
        <v>0</v>
      </c>
      <c r="W82" s="224">
        <v>0</v>
      </c>
      <c r="X82" s="224">
        <v>0</v>
      </c>
      <c r="Y82" s="227">
        <v>0</v>
      </c>
      <c r="Z82" s="277">
        <v>461607</v>
      </c>
      <c r="AA82" s="225"/>
    </row>
    <row r="83" spans="2:27" ht="84" x14ac:dyDescent="0.25">
      <c r="B83" s="565"/>
      <c r="C83" s="266" t="s">
        <v>781</v>
      </c>
      <c r="D83" s="304" t="s">
        <v>778</v>
      </c>
      <c r="E83" s="304" t="s">
        <v>1225</v>
      </c>
      <c r="F83" s="305" t="s">
        <v>879</v>
      </c>
      <c r="G83" s="306" t="s">
        <v>154</v>
      </c>
      <c r="H83" s="306" t="s">
        <v>157</v>
      </c>
      <c r="I83" s="307" t="s">
        <v>1227</v>
      </c>
      <c r="J83" s="308">
        <v>368</v>
      </c>
      <c r="K83" s="308">
        <v>421</v>
      </c>
      <c r="L83" s="309" t="s">
        <v>159</v>
      </c>
      <c r="M83" s="310" t="s">
        <v>828</v>
      </c>
      <c r="N83" s="311">
        <v>0.87</v>
      </c>
      <c r="O83" s="312" t="s">
        <v>831</v>
      </c>
      <c r="P83" s="312" t="s">
        <v>834</v>
      </c>
      <c r="Q83" s="223">
        <v>206803.5</v>
      </c>
      <c r="R83" s="223">
        <v>20500</v>
      </c>
      <c r="S83" s="223">
        <v>3500</v>
      </c>
      <c r="T83" s="223">
        <v>0</v>
      </c>
      <c r="U83" s="223">
        <v>0</v>
      </c>
      <c r="V83" s="223">
        <v>0</v>
      </c>
      <c r="W83" s="223">
        <v>0</v>
      </c>
      <c r="X83" s="223">
        <v>0</v>
      </c>
      <c r="Y83" s="223">
        <v>0</v>
      </c>
      <c r="Z83" s="279">
        <v>230803.5</v>
      </c>
      <c r="AA83" s="232">
        <v>50</v>
      </c>
    </row>
    <row r="84" spans="2:27" ht="120" x14ac:dyDescent="0.25">
      <c r="B84" s="565"/>
      <c r="C84" s="266" t="s">
        <v>782</v>
      </c>
      <c r="D84" s="117" t="s">
        <v>779</v>
      </c>
      <c r="E84" s="274" t="s">
        <v>1224</v>
      </c>
      <c r="F84" s="118" t="s">
        <v>1218</v>
      </c>
      <c r="G84" s="214" t="s">
        <v>154</v>
      </c>
      <c r="H84" s="214" t="s">
        <v>157</v>
      </c>
      <c r="I84" s="118" t="s">
        <v>1219</v>
      </c>
      <c r="J84" s="243">
        <v>50</v>
      </c>
      <c r="K84" s="243">
        <v>75</v>
      </c>
      <c r="L84" s="214" t="s">
        <v>159</v>
      </c>
      <c r="M84" s="214" t="s">
        <v>828</v>
      </c>
      <c r="N84" s="244">
        <v>0.8</v>
      </c>
      <c r="O84" s="108" t="s">
        <v>831</v>
      </c>
      <c r="P84" s="108" t="s">
        <v>834</v>
      </c>
      <c r="Q84" s="223">
        <v>82721.399999999994</v>
      </c>
      <c r="R84" s="223">
        <v>8200</v>
      </c>
      <c r="S84" s="223">
        <v>1400</v>
      </c>
      <c r="T84" s="223">
        <v>0</v>
      </c>
      <c r="U84" s="223">
        <v>0</v>
      </c>
      <c r="V84" s="223">
        <v>0</v>
      </c>
      <c r="W84" s="223">
        <v>0</v>
      </c>
      <c r="X84" s="223">
        <v>0</v>
      </c>
      <c r="Y84" s="223">
        <v>0</v>
      </c>
      <c r="Z84" s="279">
        <v>92321.4</v>
      </c>
      <c r="AA84" s="232">
        <v>20</v>
      </c>
    </row>
    <row r="85" spans="2:27" ht="60" x14ac:dyDescent="0.25">
      <c r="B85" s="566"/>
      <c r="C85" s="266" t="s">
        <v>783</v>
      </c>
      <c r="D85" s="304" t="s">
        <v>780</v>
      </c>
      <c r="E85" s="304" t="s">
        <v>1216</v>
      </c>
      <c r="F85" s="305" t="s">
        <v>1217</v>
      </c>
      <c r="G85" s="306" t="s">
        <v>154</v>
      </c>
      <c r="H85" s="306" t="s">
        <v>157</v>
      </c>
      <c r="I85" s="307" t="s">
        <v>1220</v>
      </c>
      <c r="J85" s="308">
        <v>138</v>
      </c>
      <c r="K85" s="308">
        <v>600</v>
      </c>
      <c r="L85" s="309" t="s">
        <v>159</v>
      </c>
      <c r="M85" s="310" t="s">
        <v>828</v>
      </c>
      <c r="N85" s="311">
        <v>0.25</v>
      </c>
      <c r="O85" s="312" t="s">
        <v>831</v>
      </c>
      <c r="P85" s="312" t="s">
        <v>834</v>
      </c>
      <c r="Q85" s="223">
        <v>124082.1</v>
      </c>
      <c r="R85" s="223">
        <v>12300</v>
      </c>
      <c r="S85" s="223">
        <v>2100</v>
      </c>
      <c r="T85" s="223">
        <v>0</v>
      </c>
      <c r="U85" s="223">
        <v>0</v>
      </c>
      <c r="V85" s="223">
        <v>0</v>
      </c>
      <c r="W85" s="223">
        <v>0</v>
      </c>
      <c r="X85" s="223">
        <v>0</v>
      </c>
      <c r="Y85" s="223">
        <v>0</v>
      </c>
      <c r="Z85" s="279">
        <v>138482.1</v>
      </c>
      <c r="AA85" s="232">
        <v>30</v>
      </c>
    </row>
    <row r="86" spans="2:27" ht="15.75" x14ac:dyDescent="0.25">
      <c r="B86" s="358"/>
      <c r="E86" s="352"/>
    </row>
    <row r="87" spans="2:27" ht="108" x14ac:dyDescent="0.25">
      <c r="B87" s="571" t="s">
        <v>1246</v>
      </c>
      <c r="C87" s="265" t="s">
        <v>139</v>
      </c>
      <c r="D87" s="185" t="s">
        <v>886</v>
      </c>
      <c r="E87" s="171" t="s">
        <v>1618</v>
      </c>
      <c r="F87" s="173" t="s">
        <v>1585</v>
      </c>
      <c r="G87" s="245" t="s">
        <v>154</v>
      </c>
      <c r="H87" s="245" t="s">
        <v>157</v>
      </c>
      <c r="I87" s="118" t="s">
        <v>1586</v>
      </c>
      <c r="J87" s="170">
        <v>12.7</v>
      </c>
      <c r="K87" s="170">
        <v>15.9</v>
      </c>
      <c r="L87" s="246" t="s">
        <v>162</v>
      </c>
      <c r="M87" s="374" t="s">
        <v>830</v>
      </c>
      <c r="N87" s="155" t="s">
        <v>1587</v>
      </c>
      <c r="O87" s="144" t="s">
        <v>831</v>
      </c>
      <c r="P87" s="144" t="s">
        <v>833</v>
      </c>
      <c r="Q87" s="248">
        <v>0</v>
      </c>
      <c r="R87" s="251">
        <v>0</v>
      </c>
      <c r="S87" s="251">
        <v>0</v>
      </c>
      <c r="T87" s="251">
        <v>2000000</v>
      </c>
      <c r="U87" s="251">
        <v>0</v>
      </c>
      <c r="V87" s="251">
        <v>0</v>
      </c>
      <c r="W87" s="251">
        <v>0</v>
      </c>
      <c r="X87" s="251">
        <v>0</v>
      </c>
      <c r="Y87" s="252">
        <v>0</v>
      </c>
      <c r="Z87" s="280">
        <v>2000000</v>
      </c>
      <c r="AA87" s="249"/>
    </row>
    <row r="88" spans="2:27" ht="60" x14ac:dyDescent="0.25">
      <c r="B88" s="571"/>
      <c r="C88" s="266" t="s">
        <v>608</v>
      </c>
      <c r="D88" s="284" t="s">
        <v>917</v>
      </c>
      <c r="E88" s="284" t="s">
        <v>924</v>
      </c>
      <c r="F88" s="328" t="s">
        <v>1013</v>
      </c>
      <c r="G88" s="285" t="s">
        <v>154</v>
      </c>
      <c r="H88" s="285" t="s">
        <v>157</v>
      </c>
      <c r="I88" s="329" t="s">
        <v>1584</v>
      </c>
      <c r="J88" s="330">
        <v>10</v>
      </c>
      <c r="K88" s="330">
        <v>15</v>
      </c>
      <c r="L88" s="331" t="s">
        <v>159</v>
      </c>
      <c r="M88" s="331" t="s">
        <v>828</v>
      </c>
      <c r="N88" s="332">
        <v>0.66</v>
      </c>
      <c r="O88" s="290" t="s">
        <v>831</v>
      </c>
      <c r="P88" s="290" t="s">
        <v>833</v>
      </c>
      <c r="Q88" s="223">
        <v>0</v>
      </c>
      <c r="R88" s="223">
        <v>0</v>
      </c>
      <c r="S88" s="223">
        <v>0</v>
      </c>
      <c r="T88" s="223">
        <v>100000</v>
      </c>
      <c r="U88" s="223">
        <v>0</v>
      </c>
      <c r="V88" s="223">
        <v>0</v>
      </c>
      <c r="W88" s="223">
        <v>0</v>
      </c>
      <c r="X88" s="223">
        <v>0</v>
      </c>
      <c r="Y88" s="223">
        <v>0</v>
      </c>
      <c r="Z88" s="281">
        <v>100000</v>
      </c>
      <c r="AA88" s="253">
        <v>5</v>
      </c>
    </row>
    <row r="89" spans="2:27" ht="72" x14ac:dyDescent="0.25">
      <c r="B89" s="571"/>
      <c r="C89" s="267" t="s">
        <v>609</v>
      </c>
      <c r="D89" s="186" t="s">
        <v>918</v>
      </c>
      <c r="E89" s="171" t="s">
        <v>925</v>
      </c>
      <c r="F89" s="173" t="s">
        <v>1014</v>
      </c>
      <c r="G89" s="245" t="s">
        <v>154</v>
      </c>
      <c r="H89" s="245" t="s">
        <v>157</v>
      </c>
      <c r="I89" s="176" t="s">
        <v>1583</v>
      </c>
      <c r="J89" s="170">
        <v>20</v>
      </c>
      <c r="K89" s="170">
        <v>25</v>
      </c>
      <c r="L89" s="246" t="s">
        <v>159</v>
      </c>
      <c r="M89" s="250" t="s">
        <v>828</v>
      </c>
      <c r="N89" s="254">
        <v>0.8</v>
      </c>
      <c r="O89" s="144" t="s">
        <v>831</v>
      </c>
      <c r="P89" s="144" t="s">
        <v>833</v>
      </c>
      <c r="Q89" s="223">
        <v>0</v>
      </c>
      <c r="R89" s="223">
        <v>0</v>
      </c>
      <c r="S89" s="223">
        <v>0</v>
      </c>
      <c r="T89" s="223">
        <v>400000</v>
      </c>
      <c r="U89" s="223">
        <v>0</v>
      </c>
      <c r="V89" s="223">
        <v>0</v>
      </c>
      <c r="W89" s="223">
        <v>0</v>
      </c>
      <c r="X89" s="223">
        <v>0</v>
      </c>
      <c r="Y89" s="223">
        <v>0</v>
      </c>
      <c r="Z89" s="281">
        <v>400000</v>
      </c>
      <c r="AA89" s="253">
        <v>20</v>
      </c>
    </row>
    <row r="90" spans="2:27" ht="48" x14ac:dyDescent="0.25">
      <c r="B90" s="571"/>
      <c r="C90" s="266" t="s">
        <v>684</v>
      </c>
      <c r="D90" s="284" t="s">
        <v>919</v>
      </c>
      <c r="E90" s="284" t="s">
        <v>926</v>
      </c>
      <c r="F90" s="328" t="s">
        <v>1015</v>
      </c>
      <c r="G90" s="285" t="s">
        <v>154</v>
      </c>
      <c r="H90" s="285" t="s">
        <v>157</v>
      </c>
      <c r="I90" s="329" t="s">
        <v>1582</v>
      </c>
      <c r="J90" s="330">
        <v>20</v>
      </c>
      <c r="K90" s="330">
        <v>20</v>
      </c>
      <c r="L90" s="331" t="s">
        <v>159</v>
      </c>
      <c r="M90" s="331" t="s">
        <v>828</v>
      </c>
      <c r="N90" s="332">
        <v>1</v>
      </c>
      <c r="O90" s="290" t="s">
        <v>831</v>
      </c>
      <c r="P90" s="290" t="s">
        <v>833</v>
      </c>
      <c r="Q90" s="223">
        <v>0</v>
      </c>
      <c r="R90" s="223">
        <v>0</v>
      </c>
      <c r="S90" s="223">
        <v>0</v>
      </c>
      <c r="T90" s="223">
        <v>300000</v>
      </c>
      <c r="U90" s="223">
        <v>0</v>
      </c>
      <c r="V90" s="223">
        <v>0</v>
      </c>
      <c r="W90" s="223">
        <v>0</v>
      </c>
      <c r="X90" s="223">
        <v>0</v>
      </c>
      <c r="Y90" s="223">
        <v>0</v>
      </c>
      <c r="Z90" s="281">
        <v>300000</v>
      </c>
      <c r="AA90" s="253">
        <v>15</v>
      </c>
    </row>
    <row r="91" spans="2:27" ht="72" x14ac:dyDescent="0.25">
      <c r="B91" s="571"/>
      <c r="C91" s="267" t="s">
        <v>685</v>
      </c>
      <c r="D91" s="186" t="s">
        <v>920</v>
      </c>
      <c r="E91" s="171" t="s">
        <v>927</v>
      </c>
      <c r="F91" s="173" t="s">
        <v>1016</v>
      </c>
      <c r="G91" s="245" t="s">
        <v>154</v>
      </c>
      <c r="H91" s="245" t="s">
        <v>157</v>
      </c>
      <c r="I91" s="176" t="s">
        <v>1581</v>
      </c>
      <c r="J91" s="170">
        <v>10</v>
      </c>
      <c r="K91" s="170">
        <v>10</v>
      </c>
      <c r="L91" s="246" t="s">
        <v>159</v>
      </c>
      <c r="M91" s="250" t="s">
        <v>828</v>
      </c>
      <c r="N91" s="254">
        <v>1</v>
      </c>
      <c r="O91" s="144" t="s">
        <v>831</v>
      </c>
      <c r="P91" s="144" t="s">
        <v>833</v>
      </c>
      <c r="Q91" s="223">
        <v>0</v>
      </c>
      <c r="R91" s="223">
        <v>0</v>
      </c>
      <c r="S91" s="223">
        <v>0</v>
      </c>
      <c r="T91" s="223">
        <v>400000</v>
      </c>
      <c r="U91" s="223">
        <v>0</v>
      </c>
      <c r="V91" s="223">
        <v>0</v>
      </c>
      <c r="W91" s="223">
        <v>0</v>
      </c>
      <c r="X91" s="223">
        <v>0</v>
      </c>
      <c r="Y91" s="223">
        <v>0</v>
      </c>
      <c r="Z91" s="281">
        <v>400000</v>
      </c>
      <c r="AA91" s="253">
        <v>20</v>
      </c>
    </row>
    <row r="92" spans="2:27" ht="60" x14ac:dyDescent="0.25">
      <c r="B92" s="571"/>
      <c r="C92" s="266" t="s">
        <v>686</v>
      </c>
      <c r="D92" s="284" t="s">
        <v>1012</v>
      </c>
      <c r="E92" s="284" t="s">
        <v>928</v>
      </c>
      <c r="F92" s="328" t="s">
        <v>1579</v>
      </c>
      <c r="G92" s="285" t="s">
        <v>154</v>
      </c>
      <c r="H92" s="285" t="s">
        <v>157</v>
      </c>
      <c r="I92" s="329" t="s">
        <v>1580</v>
      </c>
      <c r="J92" s="330">
        <v>10</v>
      </c>
      <c r="K92" s="330">
        <v>15</v>
      </c>
      <c r="L92" s="331" t="s">
        <v>159</v>
      </c>
      <c r="M92" s="331" t="s">
        <v>828</v>
      </c>
      <c r="N92" s="332">
        <v>0.66</v>
      </c>
      <c r="O92" s="290" t="s">
        <v>831</v>
      </c>
      <c r="P92" s="290" t="s">
        <v>833</v>
      </c>
      <c r="Q92" s="223">
        <v>0</v>
      </c>
      <c r="R92" s="223">
        <v>0</v>
      </c>
      <c r="S92" s="223">
        <v>0</v>
      </c>
      <c r="T92" s="223">
        <v>500000</v>
      </c>
      <c r="U92" s="223">
        <v>0</v>
      </c>
      <c r="V92" s="223">
        <v>0</v>
      </c>
      <c r="W92" s="223">
        <v>0</v>
      </c>
      <c r="X92" s="223">
        <v>0</v>
      </c>
      <c r="Y92" s="223">
        <v>0</v>
      </c>
      <c r="Z92" s="281">
        <v>500000</v>
      </c>
      <c r="AA92" s="253">
        <v>25</v>
      </c>
    </row>
    <row r="93" spans="2:27" ht="72" x14ac:dyDescent="0.25">
      <c r="B93" s="571"/>
      <c r="C93" s="267" t="s">
        <v>687</v>
      </c>
      <c r="D93" s="186" t="s">
        <v>921</v>
      </c>
      <c r="E93" s="171" t="s">
        <v>929</v>
      </c>
      <c r="F93" s="173" t="s">
        <v>1017</v>
      </c>
      <c r="G93" s="245" t="s">
        <v>154</v>
      </c>
      <c r="H93" s="245" t="s">
        <v>157</v>
      </c>
      <c r="I93" s="176" t="s">
        <v>1578</v>
      </c>
      <c r="J93" s="170">
        <v>8</v>
      </c>
      <c r="K93" s="170">
        <v>8</v>
      </c>
      <c r="L93" s="246" t="s">
        <v>159</v>
      </c>
      <c r="M93" s="250" t="s">
        <v>828</v>
      </c>
      <c r="N93" s="254">
        <v>1</v>
      </c>
      <c r="O93" s="144" t="s">
        <v>831</v>
      </c>
      <c r="P93" s="144" t="s">
        <v>833</v>
      </c>
      <c r="Q93" s="223">
        <v>0</v>
      </c>
      <c r="R93" s="223">
        <v>0</v>
      </c>
      <c r="S93" s="223">
        <v>0</v>
      </c>
      <c r="T93" s="223">
        <v>300000</v>
      </c>
      <c r="U93" s="223">
        <v>0</v>
      </c>
      <c r="V93" s="223">
        <v>0</v>
      </c>
      <c r="W93" s="223">
        <v>0</v>
      </c>
      <c r="X93" s="223">
        <v>0</v>
      </c>
      <c r="Y93" s="223">
        <v>0</v>
      </c>
      <c r="Z93" s="281">
        <v>300000</v>
      </c>
      <c r="AA93" s="253">
        <v>15</v>
      </c>
    </row>
    <row r="94" spans="2:27" ht="60" x14ac:dyDescent="0.25">
      <c r="B94" s="571"/>
      <c r="C94" s="267" t="s">
        <v>915</v>
      </c>
      <c r="D94" s="284" t="s">
        <v>922</v>
      </c>
      <c r="E94" s="284" t="s">
        <v>930</v>
      </c>
      <c r="F94" s="328" t="s">
        <v>1018</v>
      </c>
      <c r="G94" s="285" t="s">
        <v>154</v>
      </c>
      <c r="H94" s="285" t="s">
        <v>157</v>
      </c>
      <c r="I94" s="329" t="s">
        <v>1577</v>
      </c>
      <c r="J94" s="330">
        <v>15</v>
      </c>
      <c r="K94" s="330">
        <v>20</v>
      </c>
      <c r="L94" s="331" t="s">
        <v>159</v>
      </c>
      <c r="M94" s="331" t="s">
        <v>828</v>
      </c>
      <c r="N94" s="332">
        <v>0.75</v>
      </c>
      <c r="O94" s="290" t="s">
        <v>831</v>
      </c>
      <c r="P94" s="290" t="s">
        <v>833</v>
      </c>
      <c r="Q94" s="223">
        <v>0</v>
      </c>
      <c r="R94" s="223">
        <v>0</v>
      </c>
      <c r="S94" s="223">
        <v>0</v>
      </c>
      <c r="T94" s="223">
        <v>200000</v>
      </c>
      <c r="U94" s="223">
        <v>0</v>
      </c>
      <c r="V94" s="223">
        <v>0</v>
      </c>
      <c r="W94" s="223">
        <v>0</v>
      </c>
      <c r="X94" s="223">
        <v>0</v>
      </c>
      <c r="Y94" s="223">
        <v>0</v>
      </c>
      <c r="Z94" s="281">
        <v>200000</v>
      </c>
      <c r="AA94" s="253">
        <v>10</v>
      </c>
    </row>
    <row r="95" spans="2:27" ht="60" x14ac:dyDescent="0.25">
      <c r="B95" s="571"/>
      <c r="C95" s="267" t="s">
        <v>916</v>
      </c>
      <c r="D95" s="186" t="s">
        <v>923</v>
      </c>
      <c r="E95" s="201" t="s">
        <v>1574</v>
      </c>
      <c r="F95" s="173" t="s">
        <v>1575</v>
      </c>
      <c r="G95" s="245" t="s">
        <v>154</v>
      </c>
      <c r="H95" s="245" t="s">
        <v>157</v>
      </c>
      <c r="I95" s="176" t="s">
        <v>1576</v>
      </c>
      <c r="J95" s="170">
        <v>4</v>
      </c>
      <c r="K95" s="170">
        <v>6</v>
      </c>
      <c r="L95" s="246" t="s">
        <v>159</v>
      </c>
      <c r="M95" s="250" t="s">
        <v>828</v>
      </c>
      <c r="N95" s="254">
        <v>0.66</v>
      </c>
      <c r="O95" s="213" t="s">
        <v>1010</v>
      </c>
      <c r="P95" s="144"/>
      <c r="Q95" s="223">
        <v>0</v>
      </c>
      <c r="R95" s="223">
        <v>0</v>
      </c>
      <c r="S95" s="223">
        <v>0</v>
      </c>
      <c r="T95" s="223">
        <v>400000</v>
      </c>
      <c r="U95" s="223">
        <v>0</v>
      </c>
      <c r="V95" s="223">
        <v>0</v>
      </c>
      <c r="W95" s="223">
        <v>0</v>
      </c>
      <c r="X95" s="223">
        <v>0</v>
      </c>
      <c r="Y95" s="223">
        <v>0</v>
      </c>
      <c r="Z95" s="281">
        <v>400000</v>
      </c>
      <c r="AA95" s="253">
        <v>20</v>
      </c>
    </row>
    <row r="96" spans="2:27" ht="72" x14ac:dyDescent="0.25">
      <c r="B96" s="571" t="s">
        <v>1247</v>
      </c>
      <c r="C96" s="265" t="s">
        <v>649</v>
      </c>
      <c r="D96" s="185" t="s">
        <v>887</v>
      </c>
      <c r="E96" s="353" t="s">
        <v>1570</v>
      </c>
      <c r="F96" s="173" t="s">
        <v>1571</v>
      </c>
      <c r="G96" s="245" t="s">
        <v>154</v>
      </c>
      <c r="H96" s="245" t="s">
        <v>157</v>
      </c>
      <c r="I96" s="173" t="s">
        <v>1572</v>
      </c>
      <c r="J96" s="170">
        <v>100</v>
      </c>
      <c r="K96" s="170">
        <v>4513</v>
      </c>
      <c r="L96" s="255" t="s">
        <v>162</v>
      </c>
      <c r="M96" s="255" t="s">
        <v>829</v>
      </c>
      <c r="N96" s="155" t="s">
        <v>1573</v>
      </c>
      <c r="O96" s="144" t="s">
        <v>831</v>
      </c>
      <c r="P96" s="144" t="s">
        <v>833</v>
      </c>
      <c r="Q96" s="248">
        <v>722682</v>
      </c>
      <c r="R96" s="248">
        <v>338000</v>
      </c>
      <c r="S96" s="248">
        <v>18000</v>
      </c>
      <c r="T96" s="251">
        <v>0</v>
      </c>
      <c r="U96" s="251">
        <v>0</v>
      </c>
      <c r="V96" s="251">
        <v>0</v>
      </c>
      <c r="W96" s="251">
        <v>0</v>
      </c>
      <c r="X96" s="251">
        <v>0</v>
      </c>
      <c r="Y96" s="251">
        <v>0</v>
      </c>
      <c r="Z96" s="280">
        <v>1078682</v>
      </c>
      <c r="AA96" s="249"/>
    </row>
    <row r="97" spans="2:27" ht="72" x14ac:dyDescent="0.25">
      <c r="B97" s="571"/>
      <c r="C97" s="266" t="s">
        <v>650</v>
      </c>
      <c r="D97" s="284" t="s">
        <v>933</v>
      </c>
      <c r="E97" s="284" t="s">
        <v>936</v>
      </c>
      <c r="F97" s="328" t="s">
        <v>1019</v>
      </c>
      <c r="G97" s="285" t="s">
        <v>154</v>
      </c>
      <c r="H97" s="285" t="s">
        <v>157</v>
      </c>
      <c r="I97" s="329" t="s">
        <v>1569</v>
      </c>
      <c r="J97" s="330">
        <v>100</v>
      </c>
      <c r="K97" s="330">
        <v>100</v>
      </c>
      <c r="L97" s="331" t="s">
        <v>159</v>
      </c>
      <c r="M97" s="331" t="s">
        <v>828</v>
      </c>
      <c r="N97" s="332">
        <v>1</v>
      </c>
      <c r="O97" s="290" t="s">
        <v>831</v>
      </c>
      <c r="P97" s="290" t="s">
        <v>833</v>
      </c>
      <c r="Q97" s="223">
        <v>289072.8</v>
      </c>
      <c r="R97" s="223">
        <v>135200</v>
      </c>
      <c r="S97" s="223">
        <v>7200</v>
      </c>
      <c r="T97" s="223">
        <v>0</v>
      </c>
      <c r="U97" s="223">
        <v>0</v>
      </c>
      <c r="V97" s="223">
        <v>0</v>
      </c>
      <c r="W97" s="223">
        <v>0</v>
      </c>
      <c r="X97" s="223">
        <v>0</v>
      </c>
      <c r="Y97" s="223">
        <v>0</v>
      </c>
      <c r="Z97" s="281">
        <v>431472.8</v>
      </c>
      <c r="AA97" s="253">
        <v>40</v>
      </c>
    </row>
    <row r="98" spans="2:27" ht="60" x14ac:dyDescent="0.25">
      <c r="B98" s="571"/>
      <c r="C98" s="266" t="s">
        <v>931</v>
      </c>
      <c r="D98" s="186" t="s">
        <v>934</v>
      </c>
      <c r="E98" s="171" t="s">
        <v>937</v>
      </c>
      <c r="F98" s="173" t="s">
        <v>1020</v>
      </c>
      <c r="G98" s="245" t="s">
        <v>154</v>
      </c>
      <c r="H98" s="245" t="s">
        <v>157</v>
      </c>
      <c r="I98" s="176" t="s">
        <v>1568</v>
      </c>
      <c r="J98" s="170">
        <v>54</v>
      </c>
      <c r="K98" s="170">
        <v>54</v>
      </c>
      <c r="L98" s="250" t="s">
        <v>159</v>
      </c>
      <c r="M98" s="250" t="s">
        <v>828</v>
      </c>
      <c r="N98" s="254">
        <v>1</v>
      </c>
      <c r="O98" s="144" t="s">
        <v>831</v>
      </c>
      <c r="P98" s="144" t="s">
        <v>833</v>
      </c>
      <c r="Q98" s="223">
        <v>180670.5</v>
      </c>
      <c r="R98" s="223">
        <v>84500</v>
      </c>
      <c r="S98" s="223">
        <v>4500</v>
      </c>
      <c r="T98" s="223">
        <v>0</v>
      </c>
      <c r="U98" s="223">
        <v>0</v>
      </c>
      <c r="V98" s="223">
        <v>0</v>
      </c>
      <c r="W98" s="223">
        <v>0</v>
      </c>
      <c r="X98" s="223">
        <v>0</v>
      </c>
      <c r="Y98" s="223">
        <v>0</v>
      </c>
      <c r="Z98" s="281">
        <v>269670.5</v>
      </c>
      <c r="AA98" s="253">
        <v>25</v>
      </c>
    </row>
    <row r="99" spans="2:27" ht="72" x14ac:dyDescent="0.25">
      <c r="B99" s="571"/>
      <c r="C99" s="266" t="s">
        <v>932</v>
      </c>
      <c r="D99" s="284" t="s">
        <v>935</v>
      </c>
      <c r="E99" s="284" t="s">
        <v>938</v>
      </c>
      <c r="F99" s="328" t="s">
        <v>1021</v>
      </c>
      <c r="G99" s="285" t="s">
        <v>154</v>
      </c>
      <c r="H99" s="285" t="s">
        <v>157</v>
      </c>
      <c r="I99" s="329" t="s">
        <v>1567</v>
      </c>
      <c r="J99" s="330">
        <v>4513</v>
      </c>
      <c r="K99" s="330">
        <v>4600</v>
      </c>
      <c r="L99" s="331" t="s">
        <v>159</v>
      </c>
      <c r="M99" s="331" t="s">
        <v>828</v>
      </c>
      <c r="N99" s="332">
        <v>0.98</v>
      </c>
      <c r="O99" s="290" t="s">
        <v>831</v>
      </c>
      <c r="P99" s="290" t="s">
        <v>833</v>
      </c>
      <c r="Q99" s="223">
        <v>252938.7</v>
      </c>
      <c r="R99" s="223">
        <v>118300</v>
      </c>
      <c r="S99" s="223">
        <v>6300</v>
      </c>
      <c r="T99" s="223">
        <v>0</v>
      </c>
      <c r="U99" s="223">
        <v>0</v>
      </c>
      <c r="V99" s="223">
        <v>0</v>
      </c>
      <c r="W99" s="223">
        <v>0</v>
      </c>
      <c r="X99" s="223">
        <v>0</v>
      </c>
      <c r="Y99" s="223">
        <v>0</v>
      </c>
      <c r="Z99" s="281">
        <v>377538.7</v>
      </c>
      <c r="AA99" s="253">
        <v>35</v>
      </c>
    </row>
    <row r="100" spans="2:27" ht="48" x14ac:dyDescent="0.25">
      <c r="B100" s="571" t="s">
        <v>1248</v>
      </c>
      <c r="C100" s="265" t="s">
        <v>656</v>
      </c>
      <c r="D100" s="187" t="s">
        <v>888</v>
      </c>
      <c r="E100" s="353" t="s">
        <v>905</v>
      </c>
      <c r="F100" s="173" t="s">
        <v>1011</v>
      </c>
      <c r="G100" s="245" t="s">
        <v>154</v>
      </c>
      <c r="H100" s="245" t="s">
        <v>157</v>
      </c>
      <c r="I100" s="173" t="s">
        <v>1565</v>
      </c>
      <c r="J100" s="170">
        <v>20600</v>
      </c>
      <c r="K100" s="170">
        <v>11</v>
      </c>
      <c r="L100" s="246" t="s">
        <v>162</v>
      </c>
      <c r="M100" s="250" t="s">
        <v>829</v>
      </c>
      <c r="N100" s="155" t="s">
        <v>1566</v>
      </c>
      <c r="O100" s="144" t="s">
        <v>831</v>
      </c>
      <c r="P100" s="144" t="s">
        <v>833</v>
      </c>
      <c r="Q100" s="248">
        <v>1420995</v>
      </c>
      <c r="R100" s="248">
        <v>448000</v>
      </c>
      <c r="S100" s="248">
        <v>18000</v>
      </c>
      <c r="T100" s="248">
        <v>0</v>
      </c>
      <c r="U100" s="248">
        <v>0</v>
      </c>
      <c r="V100" s="248">
        <v>0</v>
      </c>
      <c r="W100" s="248">
        <v>0</v>
      </c>
      <c r="X100" s="248">
        <v>0</v>
      </c>
      <c r="Y100" s="248">
        <v>0</v>
      </c>
      <c r="Z100" s="280">
        <v>1886995</v>
      </c>
      <c r="AA100" s="249"/>
    </row>
    <row r="101" spans="2:27" ht="96" x14ac:dyDescent="0.25">
      <c r="B101" s="571"/>
      <c r="C101" s="266" t="s">
        <v>697</v>
      </c>
      <c r="D101" s="284" t="s">
        <v>939</v>
      </c>
      <c r="E101" s="284" t="s">
        <v>940</v>
      </c>
      <c r="F101" s="328" t="s">
        <v>1022</v>
      </c>
      <c r="G101" s="285" t="s">
        <v>154</v>
      </c>
      <c r="H101" s="285" t="s">
        <v>157</v>
      </c>
      <c r="I101" s="329" t="s">
        <v>1564</v>
      </c>
      <c r="J101" s="330">
        <v>22</v>
      </c>
      <c r="K101" s="330">
        <v>25</v>
      </c>
      <c r="L101" s="331" t="s">
        <v>159</v>
      </c>
      <c r="M101" s="331" t="s">
        <v>828</v>
      </c>
      <c r="N101" s="332">
        <v>0.88</v>
      </c>
      <c r="O101" s="290" t="s">
        <v>831</v>
      </c>
      <c r="P101" s="290" t="s">
        <v>833</v>
      </c>
      <c r="Q101" s="223">
        <v>1420995</v>
      </c>
      <c r="R101" s="223">
        <v>448000</v>
      </c>
      <c r="S101" s="223">
        <v>18000</v>
      </c>
      <c r="T101" s="223">
        <v>0</v>
      </c>
      <c r="U101" s="223">
        <v>0</v>
      </c>
      <c r="V101" s="223">
        <v>0</v>
      </c>
      <c r="W101" s="223">
        <v>0</v>
      </c>
      <c r="X101" s="223">
        <v>0</v>
      </c>
      <c r="Y101" s="223">
        <v>0</v>
      </c>
      <c r="Z101" s="281">
        <v>1886995</v>
      </c>
      <c r="AA101" s="253">
        <v>100</v>
      </c>
    </row>
    <row r="102" spans="2:27" ht="84" x14ac:dyDescent="0.25">
      <c r="B102" s="571" t="s">
        <v>1249</v>
      </c>
      <c r="C102" s="265" t="s">
        <v>657</v>
      </c>
      <c r="D102" s="187" t="s">
        <v>889</v>
      </c>
      <c r="E102" s="353" t="s">
        <v>1619</v>
      </c>
      <c r="F102" s="173" t="s">
        <v>1559</v>
      </c>
      <c r="G102" s="245" t="s">
        <v>154</v>
      </c>
      <c r="H102" s="245" t="s">
        <v>157</v>
      </c>
      <c r="I102" s="118" t="s">
        <v>1562</v>
      </c>
      <c r="J102" s="170">
        <v>198</v>
      </c>
      <c r="K102" s="170">
        <v>167.6</v>
      </c>
      <c r="L102" s="246" t="s">
        <v>162</v>
      </c>
      <c r="M102" s="374" t="s">
        <v>830</v>
      </c>
      <c r="N102" s="155" t="s">
        <v>1563</v>
      </c>
      <c r="O102" s="144" t="s">
        <v>831</v>
      </c>
      <c r="P102" s="144" t="s">
        <v>833</v>
      </c>
      <c r="Q102" s="248">
        <v>2648481</v>
      </c>
      <c r="R102" s="248">
        <v>2365000</v>
      </c>
      <c r="S102" s="248">
        <v>227000</v>
      </c>
      <c r="T102" s="248">
        <v>0</v>
      </c>
      <c r="U102" s="248">
        <v>0</v>
      </c>
      <c r="V102" s="248">
        <v>0</v>
      </c>
      <c r="W102" s="248">
        <v>0</v>
      </c>
      <c r="X102" s="248">
        <v>0</v>
      </c>
      <c r="Y102" s="248">
        <v>0</v>
      </c>
      <c r="Z102" s="280">
        <v>5240481</v>
      </c>
      <c r="AA102" s="249"/>
    </row>
    <row r="103" spans="2:27" ht="72" x14ac:dyDescent="0.25">
      <c r="B103" s="571"/>
      <c r="C103" s="266" t="s">
        <v>700</v>
      </c>
      <c r="D103" s="284" t="s">
        <v>941</v>
      </c>
      <c r="E103" s="284" t="s">
        <v>942</v>
      </c>
      <c r="F103" s="328" t="s">
        <v>1023</v>
      </c>
      <c r="G103" s="285" t="s">
        <v>154</v>
      </c>
      <c r="H103" s="285" t="s">
        <v>157</v>
      </c>
      <c r="I103" s="329" t="s">
        <v>1558</v>
      </c>
      <c r="J103" s="330">
        <v>10</v>
      </c>
      <c r="K103" s="330">
        <v>10</v>
      </c>
      <c r="L103" s="331" t="s">
        <v>159</v>
      </c>
      <c r="M103" s="331" t="s">
        <v>828</v>
      </c>
      <c r="N103" s="332">
        <v>1</v>
      </c>
      <c r="O103" s="290" t="s">
        <v>831</v>
      </c>
      <c r="P103" s="290" t="s">
        <v>833</v>
      </c>
      <c r="Q103" s="223">
        <v>1456664.55</v>
      </c>
      <c r="R103" s="223">
        <v>1300750</v>
      </c>
      <c r="S103" s="223">
        <v>124850</v>
      </c>
      <c r="T103" s="223">
        <v>0</v>
      </c>
      <c r="U103" s="223">
        <v>0</v>
      </c>
      <c r="V103" s="223">
        <v>0</v>
      </c>
      <c r="W103" s="223">
        <v>0</v>
      </c>
      <c r="X103" s="223">
        <v>0</v>
      </c>
      <c r="Y103" s="223">
        <v>0</v>
      </c>
      <c r="Z103" s="281">
        <v>2882264.55</v>
      </c>
      <c r="AA103" s="253">
        <v>55</v>
      </c>
    </row>
    <row r="104" spans="2:27" ht="96" x14ac:dyDescent="0.25">
      <c r="B104" s="571"/>
      <c r="C104" s="266" t="s">
        <v>701</v>
      </c>
      <c r="D104" s="186" t="s">
        <v>1466</v>
      </c>
      <c r="E104" s="171" t="s">
        <v>943</v>
      </c>
      <c r="F104" s="173" t="s">
        <v>1024</v>
      </c>
      <c r="G104" s="245" t="s">
        <v>154</v>
      </c>
      <c r="H104" s="245" t="s">
        <v>157</v>
      </c>
      <c r="I104" s="176" t="s">
        <v>1557</v>
      </c>
      <c r="J104" s="170">
        <v>144</v>
      </c>
      <c r="K104" s="170">
        <v>144</v>
      </c>
      <c r="L104" s="246" t="s">
        <v>159</v>
      </c>
      <c r="M104" s="250" t="s">
        <v>828</v>
      </c>
      <c r="N104" s="254">
        <v>1</v>
      </c>
      <c r="O104" s="144" t="s">
        <v>831</v>
      </c>
      <c r="P104" s="144" t="s">
        <v>833</v>
      </c>
      <c r="Q104" s="223">
        <v>926968.35</v>
      </c>
      <c r="R104" s="223">
        <v>827750</v>
      </c>
      <c r="S104" s="223">
        <v>79450</v>
      </c>
      <c r="T104" s="223">
        <v>0</v>
      </c>
      <c r="U104" s="223">
        <v>0</v>
      </c>
      <c r="V104" s="223">
        <v>0</v>
      </c>
      <c r="W104" s="223">
        <v>0</v>
      </c>
      <c r="X104" s="223">
        <v>0</v>
      </c>
      <c r="Y104" s="223">
        <v>0</v>
      </c>
      <c r="Z104" s="281">
        <v>1834168.35</v>
      </c>
      <c r="AA104" s="253">
        <v>35</v>
      </c>
    </row>
    <row r="105" spans="2:27" ht="72" x14ac:dyDescent="0.25">
      <c r="B105" s="571"/>
      <c r="C105" s="266" t="s">
        <v>702</v>
      </c>
      <c r="D105" s="284" t="s">
        <v>1467</v>
      </c>
      <c r="E105" s="284" t="s">
        <v>1554</v>
      </c>
      <c r="F105" s="328" t="s">
        <v>1555</v>
      </c>
      <c r="G105" s="285" t="s">
        <v>154</v>
      </c>
      <c r="H105" s="285" t="s">
        <v>157</v>
      </c>
      <c r="I105" s="329" t="s">
        <v>1556</v>
      </c>
      <c r="J105" s="330">
        <v>346</v>
      </c>
      <c r="K105" s="330">
        <v>270</v>
      </c>
      <c r="L105" s="331" t="s">
        <v>159</v>
      </c>
      <c r="M105" s="331" t="s">
        <v>828</v>
      </c>
      <c r="N105" s="332">
        <v>0.28000000000000003</v>
      </c>
      <c r="O105" s="290" t="s">
        <v>831</v>
      </c>
      <c r="P105" s="290" t="s">
        <v>833</v>
      </c>
      <c r="Q105" s="223">
        <v>264848.09999999998</v>
      </c>
      <c r="R105" s="223">
        <v>236500</v>
      </c>
      <c r="S105" s="223">
        <v>22700</v>
      </c>
      <c r="T105" s="223">
        <v>0</v>
      </c>
      <c r="U105" s="223">
        <v>0</v>
      </c>
      <c r="V105" s="223">
        <v>0</v>
      </c>
      <c r="W105" s="223">
        <v>0</v>
      </c>
      <c r="X105" s="223">
        <v>0</v>
      </c>
      <c r="Y105" s="223">
        <v>0</v>
      </c>
      <c r="Z105" s="281">
        <v>524048.1</v>
      </c>
      <c r="AA105" s="253">
        <v>10</v>
      </c>
    </row>
    <row r="106" spans="2:27" ht="108" x14ac:dyDescent="0.25">
      <c r="B106" s="571" t="s">
        <v>1250</v>
      </c>
      <c r="C106" s="265" t="s">
        <v>658</v>
      </c>
      <c r="D106" s="187" t="s">
        <v>890</v>
      </c>
      <c r="E106" s="354" t="s">
        <v>1620</v>
      </c>
      <c r="F106" s="173" t="s">
        <v>1553</v>
      </c>
      <c r="G106" s="245" t="s">
        <v>154</v>
      </c>
      <c r="H106" s="245" t="s">
        <v>157</v>
      </c>
      <c r="I106" s="176" t="s">
        <v>1551</v>
      </c>
      <c r="J106" s="170">
        <v>911</v>
      </c>
      <c r="K106" s="170">
        <v>15133</v>
      </c>
      <c r="L106" s="246" t="s">
        <v>162</v>
      </c>
      <c r="M106" s="250" t="s">
        <v>828</v>
      </c>
      <c r="N106" s="155" t="s">
        <v>1552</v>
      </c>
      <c r="O106" s="144" t="s">
        <v>831</v>
      </c>
      <c r="P106" s="144" t="s">
        <v>833</v>
      </c>
      <c r="Q106" s="248">
        <v>863363</v>
      </c>
      <c r="R106" s="248">
        <v>41000</v>
      </c>
      <c r="S106" s="248">
        <v>9000</v>
      </c>
      <c r="T106" s="248">
        <v>1500000</v>
      </c>
      <c r="U106" s="248">
        <v>0</v>
      </c>
      <c r="V106" s="248">
        <v>0</v>
      </c>
      <c r="W106" s="248">
        <v>0</v>
      </c>
      <c r="X106" s="248">
        <v>0</v>
      </c>
      <c r="Y106" s="248">
        <v>0</v>
      </c>
      <c r="Z106" s="280">
        <v>2413363</v>
      </c>
      <c r="AA106" s="249"/>
    </row>
    <row r="107" spans="2:27" ht="108" x14ac:dyDescent="0.25">
      <c r="B107" s="571"/>
      <c r="C107" s="266" t="s">
        <v>712</v>
      </c>
      <c r="D107" s="284" t="s">
        <v>944</v>
      </c>
      <c r="E107" s="284" t="s">
        <v>1543</v>
      </c>
      <c r="F107" s="328" t="s">
        <v>1544</v>
      </c>
      <c r="G107" s="285" t="s">
        <v>154</v>
      </c>
      <c r="H107" s="285" t="s">
        <v>157</v>
      </c>
      <c r="I107" s="329" t="s">
        <v>1550</v>
      </c>
      <c r="J107" s="330">
        <v>4256</v>
      </c>
      <c r="K107" s="330">
        <v>16399</v>
      </c>
      <c r="L107" s="331" t="s">
        <v>159</v>
      </c>
      <c r="M107" s="331" t="s">
        <v>828</v>
      </c>
      <c r="N107" s="332">
        <v>0.26</v>
      </c>
      <c r="O107" s="290" t="s">
        <v>831</v>
      </c>
      <c r="P107" s="290" t="s">
        <v>833</v>
      </c>
      <c r="Q107" s="223">
        <v>129504.45</v>
      </c>
      <c r="R107" s="223">
        <v>6150</v>
      </c>
      <c r="S107" s="223">
        <v>1350</v>
      </c>
      <c r="T107" s="223">
        <v>225000</v>
      </c>
      <c r="U107" s="223">
        <v>0</v>
      </c>
      <c r="V107" s="223">
        <v>0</v>
      </c>
      <c r="W107" s="223">
        <v>0</v>
      </c>
      <c r="X107" s="223">
        <v>0</v>
      </c>
      <c r="Y107" s="223">
        <v>0</v>
      </c>
      <c r="Z107" s="281">
        <v>362004.45</v>
      </c>
      <c r="AA107" s="253">
        <v>15</v>
      </c>
    </row>
    <row r="108" spans="2:27" ht="108" x14ac:dyDescent="0.25">
      <c r="B108" s="571"/>
      <c r="C108" s="266" t="s">
        <v>713</v>
      </c>
      <c r="D108" s="333" t="s">
        <v>945</v>
      </c>
      <c r="E108" s="334" t="s">
        <v>947</v>
      </c>
      <c r="F108" s="335" t="s">
        <v>1545</v>
      </c>
      <c r="G108" s="336" t="s">
        <v>154</v>
      </c>
      <c r="H108" s="336" t="s">
        <v>157</v>
      </c>
      <c r="I108" s="176" t="s">
        <v>1549</v>
      </c>
      <c r="J108" s="170">
        <v>4500</v>
      </c>
      <c r="K108" s="170">
        <v>12125</v>
      </c>
      <c r="L108" s="250" t="s">
        <v>159</v>
      </c>
      <c r="M108" s="250" t="s">
        <v>828</v>
      </c>
      <c r="N108" s="337">
        <v>0.37109999999999999</v>
      </c>
      <c r="O108" s="144" t="s">
        <v>831</v>
      </c>
      <c r="P108" s="144" t="s">
        <v>833</v>
      </c>
      <c r="Q108" s="223">
        <v>215840.75</v>
      </c>
      <c r="R108" s="223">
        <v>10250</v>
      </c>
      <c r="S108" s="223">
        <v>2250</v>
      </c>
      <c r="T108" s="223">
        <v>375000</v>
      </c>
      <c r="U108" s="223">
        <v>0</v>
      </c>
      <c r="V108" s="223">
        <v>0</v>
      </c>
      <c r="W108" s="223">
        <v>0</v>
      </c>
      <c r="X108" s="223">
        <v>0</v>
      </c>
      <c r="Y108" s="223">
        <v>0</v>
      </c>
      <c r="Z108" s="281">
        <v>603340.75</v>
      </c>
      <c r="AA108" s="253">
        <v>25</v>
      </c>
    </row>
    <row r="109" spans="2:27" ht="132" x14ac:dyDescent="0.25">
      <c r="B109" s="571"/>
      <c r="C109" s="266" t="s">
        <v>714</v>
      </c>
      <c r="D109" s="338" t="s">
        <v>946</v>
      </c>
      <c r="E109" s="339" t="s">
        <v>1546</v>
      </c>
      <c r="F109" s="328" t="s">
        <v>1547</v>
      </c>
      <c r="G109" s="285" t="s">
        <v>154</v>
      </c>
      <c r="H109" s="285" t="s">
        <v>157</v>
      </c>
      <c r="I109" s="328" t="s">
        <v>1548</v>
      </c>
      <c r="J109" s="330">
        <v>11480</v>
      </c>
      <c r="K109" s="330">
        <v>16399</v>
      </c>
      <c r="L109" s="331" t="s">
        <v>159</v>
      </c>
      <c r="M109" s="331" t="s">
        <v>828</v>
      </c>
      <c r="N109" s="332">
        <v>0.7</v>
      </c>
      <c r="O109" s="290" t="s">
        <v>831</v>
      </c>
      <c r="P109" s="290" t="s">
        <v>833</v>
      </c>
      <c r="Q109" s="223">
        <v>518017.8</v>
      </c>
      <c r="R109" s="223">
        <v>24600</v>
      </c>
      <c r="S109" s="223">
        <v>5400</v>
      </c>
      <c r="T109" s="223">
        <v>900000</v>
      </c>
      <c r="U109" s="223">
        <v>0</v>
      </c>
      <c r="V109" s="223">
        <v>0</v>
      </c>
      <c r="W109" s="223">
        <v>0</v>
      </c>
      <c r="X109" s="223">
        <v>0</v>
      </c>
      <c r="Y109" s="223">
        <v>0</v>
      </c>
      <c r="Z109" s="281">
        <v>1448017.8</v>
      </c>
      <c r="AA109" s="253">
        <v>60</v>
      </c>
    </row>
    <row r="110" spans="2:27" ht="84" x14ac:dyDescent="0.25">
      <c r="B110" s="571" t="s">
        <v>1251</v>
      </c>
      <c r="C110" s="265" t="s">
        <v>659</v>
      </c>
      <c r="D110" s="190" t="s">
        <v>891</v>
      </c>
      <c r="E110" s="353" t="s">
        <v>1621</v>
      </c>
      <c r="F110" s="173" t="s">
        <v>1541</v>
      </c>
      <c r="G110" s="245" t="s">
        <v>154</v>
      </c>
      <c r="H110" s="245" t="s">
        <v>157</v>
      </c>
      <c r="I110" s="118" t="s">
        <v>1540</v>
      </c>
      <c r="J110" s="170">
        <v>20.100000000000001</v>
      </c>
      <c r="K110" s="170">
        <v>21.9</v>
      </c>
      <c r="L110" s="256" t="s">
        <v>162</v>
      </c>
      <c r="M110" s="374" t="s">
        <v>830</v>
      </c>
      <c r="N110" s="155" t="s">
        <v>1542</v>
      </c>
      <c r="O110" s="144" t="s">
        <v>831</v>
      </c>
      <c r="P110" s="144" t="s">
        <v>833</v>
      </c>
      <c r="Q110" s="248">
        <v>0</v>
      </c>
      <c r="R110" s="248">
        <v>0</v>
      </c>
      <c r="S110" s="248">
        <v>0</v>
      </c>
      <c r="T110" s="248">
        <v>480000</v>
      </c>
      <c r="U110" s="248">
        <v>0</v>
      </c>
      <c r="V110" s="248">
        <v>0</v>
      </c>
      <c r="W110" s="248">
        <v>0</v>
      </c>
      <c r="X110" s="248">
        <v>0</v>
      </c>
      <c r="Y110" s="248">
        <v>0</v>
      </c>
      <c r="Z110" s="280">
        <v>480000</v>
      </c>
      <c r="AA110" s="249"/>
    </row>
    <row r="111" spans="2:27" ht="96" x14ac:dyDescent="0.25">
      <c r="B111" s="571"/>
      <c r="C111" s="266" t="s">
        <v>716</v>
      </c>
      <c r="D111" s="338" t="s">
        <v>948</v>
      </c>
      <c r="E111" s="339" t="s">
        <v>1537</v>
      </c>
      <c r="F111" s="328" t="s">
        <v>1535</v>
      </c>
      <c r="G111" s="285" t="s">
        <v>154</v>
      </c>
      <c r="H111" s="285" t="s">
        <v>157</v>
      </c>
      <c r="I111" s="328" t="s">
        <v>1538</v>
      </c>
      <c r="J111" s="330">
        <v>27</v>
      </c>
      <c r="K111" s="330">
        <v>31</v>
      </c>
      <c r="L111" s="331" t="s">
        <v>159</v>
      </c>
      <c r="M111" s="331" t="s">
        <v>828</v>
      </c>
      <c r="N111" s="332">
        <v>0.87</v>
      </c>
      <c r="O111" s="290" t="s">
        <v>831</v>
      </c>
      <c r="P111" s="290" t="s">
        <v>833</v>
      </c>
      <c r="Q111" s="223">
        <v>0</v>
      </c>
      <c r="R111" s="223">
        <v>0</v>
      </c>
      <c r="S111" s="223">
        <v>0</v>
      </c>
      <c r="T111" s="223">
        <v>96000</v>
      </c>
      <c r="U111" s="223">
        <v>0</v>
      </c>
      <c r="V111" s="223">
        <v>0</v>
      </c>
      <c r="W111" s="223">
        <v>0</v>
      </c>
      <c r="X111" s="223">
        <v>0</v>
      </c>
      <c r="Y111" s="223">
        <v>0</v>
      </c>
      <c r="Z111" s="281">
        <v>96000</v>
      </c>
      <c r="AA111" s="253">
        <v>20</v>
      </c>
    </row>
    <row r="112" spans="2:27" ht="108" x14ac:dyDescent="0.25">
      <c r="B112" s="571"/>
      <c r="C112" s="266" t="s">
        <v>717</v>
      </c>
      <c r="D112" s="186" t="s">
        <v>949</v>
      </c>
      <c r="E112" s="197" t="s">
        <v>1533</v>
      </c>
      <c r="F112" s="173" t="s">
        <v>1534</v>
      </c>
      <c r="G112" s="245" t="s">
        <v>154</v>
      </c>
      <c r="H112" s="245" t="s">
        <v>157</v>
      </c>
      <c r="I112" s="176" t="s">
        <v>1536</v>
      </c>
      <c r="J112" s="170">
        <v>24</v>
      </c>
      <c r="K112" s="170">
        <v>26</v>
      </c>
      <c r="L112" s="246" t="s">
        <v>159</v>
      </c>
      <c r="M112" s="250" t="s">
        <v>828</v>
      </c>
      <c r="N112" s="257">
        <v>0.92300000000000004</v>
      </c>
      <c r="O112" s="144" t="s">
        <v>831</v>
      </c>
      <c r="P112" s="144" t="s">
        <v>833</v>
      </c>
      <c r="Q112" s="223">
        <v>0</v>
      </c>
      <c r="R112" s="223">
        <v>0</v>
      </c>
      <c r="S112" s="223">
        <v>0</v>
      </c>
      <c r="T112" s="223">
        <v>312000</v>
      </c>
      <c r="U112" s="223">
        <v>0</v>
      </c>
      <c r="V112" s="223">
        <v>0</v>
      </c>
      <c r="W112" s="223">
        <v>0</v>
      </c>
      <c r="X112" s="223">
        <v>0</v>
      </c>
      <c r="Y112" s="223">
        <v>0</v>
      </c>
      <c r="Z112" s="281">
        <v>312000</v>
      </c>
      <c r="AA112" s="253">
        <v>65</v>
      </c>
    </row>
    <row r="113" spans="2:27" ht="144" x14ac:dyDescent="0.25">
      <c r="B113" s="571"/>
      <c r="C113" s="266" t="s">
        <v>718</v>
      </c>
      <c r="D113" s="338" t="s">
        <v>950</v>
      </c>
      <c r="E113" s="339" t="s">
        <v>951</v>
      </c>
      <c r="F113" s="328" t="s">
        <v>1025</v>
      </c>
      <c r="G113" s="285" t="s">
        <v>154</v>
      </c>
      <c r="H113" s="285" t="s">
        <v>157</v>
      </c>
      <c r="I113" s="328" t="s">
        <v>1532</v>
      </c>
      <c r="J113" s="330">
        <v>12</v>
      </c>
      <c r="K113" s="330">
        <v>12</v>
      </c>
      <c r="L113" s="331" t="s">
        <v>159</v>
      </c>
      <c r="M113" s="331" t="s">
        <v>828</v>
      </c>
      <c r="N113" s="332">
        <v>1</v>
      </c>
      <c r="O113" s="290" t="s">
        <v>831</v>
      </c>
      <c r="P113" s="290" t="s">
        <v>833</v>
      </c>
      <c r="Q113" s="223">
        <v>0</v>
      </c>
      <c r="R113" s="223">
        <v>0</v>
      </c>
      <c r="S113" s="223">
        <v>0</v>
      </c>
      <c r="T113" s="223">
        <v>72000</v>
      </c>
      <c r="U113" s="223">
        <v>0</v>
      </c>
      <c r="V113" s="223">
        <v>0</v>
      </c>
      <c r="W113" s="223">
        <v>0</v>
      </c>
      <c r="X113" s="223">
        <v>0</v>
      </c>
      <c r="Y113" s="223">
        <v>0</v>
      </c>
      <c r="Z113" s="281">
        <v>72000</v>
      </c>
      <c r="AA113" s="253">
        <v>15</v>
      </c>
    </row>
    <row r="114" spans="2:27" ht="84" x14ac:dyDescent="0.25">
      <c r="B114" s="571" t="s">
        <v>1252</v>
      </c>
      <c r="C114" s="265" t="s">
        <v>660</v>
      </c>
      <c r="D114" s="190" t="s">
        <v>892</v>
      </c>
      <c r="E114" s="353" t="s">
        <v>1622</v>
      </c>
      <c r="F114" s="173" t="s">
        <v>1529</v>
      </c>
      <c r="G114" s="245" t="s">
        <v>154</v>
      </c>
      <c r="H114" s="245" t="s">
        <v>157</v>
      </c>
      <c r="I114" s="118" t="s">
        <v>1530</v>
      </c>
      <c r="J114" s="258">
        <v>1325.7</v>
      </c>
      <c r="K114" s="258">
        <v>1472</v>
      </c>
      <c r="L114" s="256" t="s">
        <v>162</v>
      </c>
      <c r="M114" s="374" t="s">
        <v>830</v>
      </c>
      <c r="N114" s="155" t="s">
        <v>1531</v>
      </c>
      <c r="O114" s="144" t="s">
        <v>831</v>
      </c>
      <c r="P114" s="144" t="s">
        <v>833</v>
      </c>
      <c r="Q114" s="248">
        <v>671689</v>
      </c>
      <c r="R114" s="248">
        <v>191000</v>
      </c>
      <c r="S114" s="248">
        <v>15000</v>
      </c>
      <c r="T114" s="248">
        <v>0</v>
      </c>
      <c r="U114" s="248">
        <v>0</v>
      </c>
      <c r="V114" s="248">
        <v>0</v>
      </c>
      <c r="W114" s="248">
        <v>0</v>
      </c>
      <c r="X114" s="248">
        <v>0</v>
      </c>
      <c r="Y114" s="248">
        <v>0</v>
      </c>
      <c r="Z114" s="280">
        <v>877689</v>
      </c>
      <c r="AA114" s="249"/>
    </row>
    <row r="115" spans="2:27" ht="96" x14ac:dyDescent="0.25">
      <c r="B115" s="571"/>
      <c r="C115" s="266" t="s">
        <v>730</v>
      </c>
      <c r="D115" s="338" t="s">
        <v>952</v>
      </c>
      <c r="E115" s="339" t="s">
        <v>956</v>
      </c>
      <c r="F115" s="328" t="s">
        <v>1026</v>
      </c>
      <c r="G115" s="285" t="s">
        <v>154</v>
      </c>
      <c r="H115" s="285" t="s">
        <v>157</v>
      </c>
      <c r="I115" s="328" t="s">
        <v>1527</v>
      </c>
      <c r="J115" s="330">
        <v>15</v>
      </c>
      <c r="K115" s="330">
        <v>20</v>
      </c>
      <c r="L115" s="331" t="s">
        <v>159</v>
      </c>
      <c r="M115" s="331" t="s">
        <v>828</v>
      </c>
      <c r="N115" s="332">
        <v>0.75</v>
      </c>
      <c r="O115" s="290" t="s">
        <v>831</v>
      </c>
      <c r="P115" s="290" t="s">
        <v>833</v>
      </c>
      <c r="Q115" s="223">
        <v>134337.79999999999</v>
      </c>
      <c r="R115" s="223">
        <v>38200</v>
      </c>
      <c r="S115" s="223">
        <v>3000</v>
      </c>
      <c r="T115" s="223">
        <v>0</v>
      </c>
      <c r="U115" s="223">
        <v>0</v>
      </c>
      <c r="V115" s="223">
        <v>0</v>
      </c>
      <c r="W115" s="223">
        <v>0</v>
      </c>
      <c r="X115" s="223">
        <v>0</v>
      </c>
      <c r="Y115" s="223">
        <v>0</v>
      </c>
      <c r="Z115" s="281">
        <v>175537.8</v>
      </c>
      <c r="AA115" s="253">
        <v>20</v>
      </c>
    </row>
    <row r="116" spans="2:27" ht="72" x14ac:dyDescent="0.25">
      <c r="B116" s="571"/>
      <c r="C116" s="266" t="s">
        <v>731</v>
      </c>
      <c r="D116" s="333" t="s">
        <v>953</v>
      </c>
      <c r="E116" s="333" t="s">
        <v>957</v>
      </c>
      <c r="F116" s="335" t="s">
        <v>1027</v>
      </c>
      <c r="G116" s="336" t="s">
        <v>154</v>
      </c>
      <c r="H116" s="336" t="s">
        <v>157</v>
      </c>
      <c r="I116" s="176" t="s">
        <v>1526</v>
      </c>
      <c r="J116" s="170">
        <v>3000</v>
      </c>
      <c r="K116" s="170">
        <v>3600</v>
      </c>
      <c r="L116" s="250" t="s">
        <v>159</v>
      </c>
      <c r="M116" s="250" t="s">
        <v>828</v>
      </c>
      <c r="N116" s="337">
        <v>0.83330000000000004</v>
      </c>
      <c r="O116" s="144" t="s">
        <v>831</v>
      </c>
      <c r="P116" s="144" t="s">
        <v>833</v>
      </c>
      <c r="Q116" s="223">
        <v>100753.35</v>
      </c>
      <c r="R116" s="223">
        <v>28650</v>
      </c>
      <c r="S116" s="223">
        <v>2250</v>
      </c>
      <c r="T116" s="223">
        <v>0</v>
      </c>
      <c r="U116" s="223">
        <v>0</v>
      </c>
      <c r="V116" s="223">
        <v>0</v>
      </c>
      <c r="W116" s="223">
        <v>0</v>
      </c>
      <c r="X116" s="223">
        <v>0</v>
      </c>
      <c r="Y116" s="223">
        <v>0</v>
      </c>
      <c r="Z116" s="281">
        <v>131653.35</v>
      </c>
      <c r="AA116" s="253">
        <v>15</v>
      </c>
    </row>
    <row r="117" spans="2:27" ht="84" x14ac:dyDescent="0.25">
      <c r="B117" s="571"/>
      <c r="C117" s="266" t="s">
        <v>732</v>
      </c>
      <c r="D117" s="338" t="s">
        <v>954</v>
      </c>
      <c r="E117" s="340" t="s">
        <v>958</v>
      </c>
      <c r="F117" s="328" t="s">
        <v>1511</v>
      </c>
      <c r="G117" s="285" t="s">
        <v>154</v>
      </c>
      <c r="H117" s="285" t="s">
        <v>157</v>
      </c>
      <c r="I117" s="328" t="s">
        <v>1525</v>
      </c>
      <c r="J117" s="330">
        <v>3600</v>
      </c>
      <c r="K117" s="330">
        <v>3700</v>
      </c>
      <c r="L117" s="331" t="s">
        <v>159</v>
      </c>
      <c r="M117" s="331" t="s">
        <v>828</v>
      </c>
      <c r="N117" s="341">
        <v>0.97270000000000001</v>
      </c>
      <c r="O117" s="290" t="s">
        <v>831</v>
      </c>
      <c r="P117" s="290" t="s">
        <v>833</v>
      </c>
      <c r="Q117" s="223">
        <v>235091.15000000002</v>
      </c>
      <c r="R117" s="223">
        <v>66850.000000000015</v>
      </c>
      <c r="S117" s="223">
        <v>5250.0000000000009</v>
      </c>
      <c r="T117" s="223">
        <v>0</v>
      </c>
      <c r="U117" s="223">
        <v>0</v>
      </c>
      <c r="V117" s="223">
        <v>0</v>
      </c>
      <c r="W117" s="223">
        <v>0</v>
      </c>
      <c r="X117" s="223">
        <v>0</v>
      </c>
      <c r="Y117" s="223">
        <v>0</v>
      </c>
      <c r="Z117" s="281">
        <v>307191.15000000008</v>
      </c>
      <c r="AA117" s="253">
        <v>35.000000000000007</v>
      </c>
    </row>
    <row r="118" spans="2:27" ht="84" x14ac:dyDescent="0.25">
      <c r="B118" s="571"/>
      <c r="C118" s="266" t="s">
        <v>733</v>
      </c>
      <c r="D118" s="333" t="s">
        <v>955</v>
      </c>
      <c r="E118" s="196" t="s">
        <v>959</v>
      </c>
      <c r="F118" s="335" t="s">
        <v>1510</v>
      </c>
      <c r="G118" s="336" t="s">
        <v>154</v>
      </c>
      <c r="H118" s="336" t="s">
        <v>157</v>
      </c>
      <c r="I118" s="335" t="s">
        <v>1524</v>
      </c>
      <c r="J118" s="170">
        <v>4</v>
      </c>
      <c r="K118" s="170">
        <v>20</v>
      </c>
      <c r="L118" s="250" t="s">
        <v>159</v>
      </c>
      <c r="M118" s="250" t="s">
        <v>828</v>
      </c>
      <c r="N118" s="342">
        <v>0.2</v>
      </c>
      <c r="O118" s="144" t="s">
        <v>831</v>
      </c>
      <c r="P118" s="144" t="s">
        <v>833</v>
      </c>
      <c r="Q118" s="223">
        <v>201506.7</v>
      </c>
      <c r="R118" s="223">
        <v>57300</v>
      </c>
      <c r="S118" s="223">
        <v>4500</v>
      </c>
      <c r="T118" s="223">
        <v>0</v>
      </c>
      <c r="U118" s="223">
        <v>0</v>
      </c>
      <c r="V118" s="223">
        <v>0</v>
      </c>
      <c r="W118" s="223">
        <v>0</v>
      </c>
      <c r="X118" s="223">
        <v>0</v>
      </c>
      <c r="Y118" s="223">
        <v>0</v>
      </c>
      <c r="Z118" s="281">
        <v>263306.7</v>
      </c>
      <c r="AA118" s="253">
        <v>30</v>
      </c>
    </row>
    <row r="119" spans="2:27" ht="48" x14ac:dyDescent="0.25">
      <c r="B119" s="571" t="s">
        <v>123</v>
      </c>
      <c r="C119" s="265" t="s">
        <v>661</v>
      </c>
      <c r="D119" s="190" t="s">
        <v>893</v>
      </c>
      <c r="E119" s="355" t="s">
        <v>1623</v>
      </c>
      <c r="F119" s="173" t="s">
        <v>1509</v>
      </c>
      <c r="G119" s="245" t="s">
        <v>154</v>
      </c>
      <c r="H119" s="245" t="s">
        <v>157</v>
      </c>
      <c r="I119" s="173" t="s">
        <v>1523</v>
      </c>
      <c r="J119" s="170">
        <v>452</v>
      </c>
      <c r="K119" s="170">
        <v>15262</v>
      </c>
      <c r="L119" s="256" t="s">
        <v>162</v>
      </c>
      <c r="M119" s="250" t="s">
        <v>829</v>
      </c>
      <c r="N119" s="155" t="s">
        <v>1522</v>
      </c>
      <c r="O119" s="144" t="s">
        <v>831</v>
      </c>
      <c r="P119" s="144" t="s">
        <v>833</v>
      </c>
      <c r="Q119" s="248">
        <v>503225</v>
      </c>
      <c r="R119" s="248">
        <v>19000</v>
      </c>
      <c r="S119" s="248">
        <v>4000</v>
      </c>
      <c r="T119" s="248">
        <v>0</v>
      </c>
      <c r="U119" s="248">
        <v>0</v>
      </c>
      <c r="V119" s="248">
        <v>0</v>
      </c>
      <c r="W119" s="248">
        <v>0</v>
      </c>
      <c r="X119" s="248">
        <v>0</v>
      </c>
      <c r="Y119" s="248">
        <v>0</v>
      </c>
      <c r="Z119" s="280">
        <v>526225</v>
      </c>
      <c r="AA119" s="249"/>
    </row>
    <row r="120" spans="2:27" ht="96" x14ac:dyDescent="0.25">
      <c r="B120" s="571"/>
      <c r="C120" s="266" t="s">
        <v>737</v>
      </c>
      <c r="D120" s="338" t="s">
        <v>961</v>
      </c>
      <c r="E120" s="284" t="s">
        <v>1518</v>
      </c>
      <c r="F120" s="328" t="s">
        <v>1519</v>
      </c>
      <c r="G120" s="285" t="s">
        <v>154</v>
      </c>
      <c r="H120" s="285" t="s">
        <v>157</v>
      </c>
      <c r="I120" s="328" t="s">
        <v>1520</v>
      </c>
      <c r="J120" s="330">
        <v>32</v>
      </c>
      <c r="K120" s="330">
        <v>68</v>
      </c>
      <c r="L120" s="331" t="s">
        <v>159</v>
      </c>
      <c r="M120" s="331" t="s">
        <v>828</v>
      </c>
      <c r="N120" s="341">
        <v>0.47049999999999997</v>
      </c>
      <c r="O120" s="290" t="s">
        <v>831</v>
      </c>
      <c r="P120" s="290" t="s">
        <v>833</v>
      </c>
      <c r="Q120" s="223">
        <v>125806.25</v>
      </c>
      <c r="R120" s="223">
        <v>4750</v>
      </c>
      <c r="S120" s="223">
        <v>1000</v>
      </c>
      <c r="T120" s="223">
        <v>0</v>
      </c>
      <c r="U120" s="223">
        <v>0</v>
      </c>
      <c r="V120" s="223">
        <v>0</v>
      </c>
      <c r="W120" s="223">
        <v>0</v>
      </c>
      <c r="X120" s="223">
        <v>0</v>
      </c>
      <c r="Y120" s="223">
        <v>0</v>
      </c>
      <c r="Z120" s="281">
        <v>131556.25</v>
      </c>
      <c r="AA120" s="253">
        <v>25</v>
      </c>
    </row>
    <row r="121" spans="2:27" ht="156" x14ac:dyDescent="0.25">
      <c r="B121" s="571"/>
      <c r="C121" s="266" t="s">
        <v>960</v>
      </c>
      <c r="D121" s="333" t="s">
        <v>962</v>
      </c>
      <c r="E121" s="333" t="s">
        <v>963</v>
      </c>
      <c r="F121" s="335" t="s">
        <v>1028</v>
      </c>
      <c r="G121" s="336" t="s">
        <v>154</v>
      </c>
      <c r="H121" s="336" t="s">
        <v>157</v>
      </c>
      <c r="I121" s="176" t="s">
        <v>1521</v>
      </c>
      <c r="J121" s="170">
        <v>1000</v>
      </c>
      <c r="K121" s="170">
        <v>1400</v>
      </c>
      <c r="L121" s="250" t="s">
        <v>159</v>
      </c>
      <c r="M121" s="250" t="s">
        <v>828</v>
      </c>
      <c r="N121" s="337">
        <v>0.71419999999999995</v>
      </c>
      <c r="O121" s="144" t="s">
        <v>831</v>
      </c>
      <c r="P121" s="144" t="s">
        <v>833</v>
      </c>
      <c r="Q121" s="223">
        <v>377418.75</v>
      </c>
      <c r="R121" s="223">
        <v>14250</v>
      </c>
      <c r="S121" s="223">
        <v>3000</v>
      </c>
      <c r="T121" s="223">
        <v>0</v>
      </c>
      <c r="U121" s="223">
        <v>0</v>
      </c>
      <c r="V121" s="223">
        <v>0</v>
      </c>
      <c r="W121" s="223">
        <v>0</v>
      </c>
      <c r="X121" s="223">
        <v>0</v>
      </c>
      <c r="Y121" s="223">
        <v>0</v>
      </c>
      <c r="Z121" s="281">
        <v>394668.75</v>
      </c>
      <c r="AA121" s="253">
        <v>75</v>
      </c>
    </row>
    <row r="122" spans="2:27" ht="70.5" customHeight="1" x14ac:dyDescent="0.25">
      <c r="B122" s="571" t="s">
        <v>1253</v>
      </c>
      <c r="C122" s="265" t="s">
        <v>662</v>
      </c>
      <c r="D122" s="190" t="s">
        <v>894</v>
      </c>
      <c r="E122" s="353" t="s">
        <v>1512</v>
      </c>
      <c r="F122" s="173" t="s">
        <v>1029</v>
      </c>
      <c r="G122" s="245" t="s">
        <v>154</v>
      </c>
      <c r="H122" s="245" t="s">
        <v>157</v>
      </c>
      <c r="I122" s="173" t="s">
        <v>1513</v>
      </c>
      <c r="J122" s="170">
        <v>6800</v>
      </c>
      <c r="K122" s="170">
        <v>75000</v>
      </c>
      <c r="L122" s="256" t="s">
        <v>162</v>
      </c>
      <c r="M122" s="250" t="s">
        <v>829</v>
      </c>
      <c r="N122" s="155" t="s">
        <v>1517</v>
      </c>
      <c r="O122" s="144" t="s">
        <v>831</v>
      </c>
      <c r="P122" s="144" t="s">
        <v>833</v>
      </c>
      <c r="Q122" s="248">
        <v>543539</v>
      </c>
      <c r="R122" s="248">
        <v>45000</v>
      </c>
      <c r="S122" s="248">
        <v>4000</v>
      </c>
      <c r="T122" s="248">
        <v>0</v>
      </c>
      <c r="U122" s="248">
        <v>0</v>
      </c>
      <c r="V122" s="248">
        <v>0</v>
      </c>
      <c r="W122" s="248">
        <v>0</v>
      </c>
      <c r="X122" s="248">
        <v>0</v>
      </c>
      <c r="Y122" s="248">
        <v>0</v>
      </c>
      <c r="Z122" s="280">
        <v>592539</v>
      </c>
      <c r="AA122" s="249"/>
    </row>
    <row r="123" spans="2:27" ht="84" x14ac:dyDescent="0.25">
      <c r="B123" s="571"/>
      <c r="C123" s="266" t="s">
        <v>740</v>
      </c>
      <c r="D123" s="338" t="s">
        <v>965</v>
      </c>
      <c r="E123" s="284" t="s">
        <v>968</v>
      </c>
      <c r="F123" s="328" t="s">
        <v>1030</v>
      </c>
      <c r="G123" s="285" t="s">
        <v>154</v>
      </c>
      <c r="H123" s="285" t="s">
        <v>157</v>
      </c>
      <c r="I123" s="328" t="s">
        <v>1514</v>
      </c>
      <c r="J123" s="330">
        <v>6</v>
      </c>
      <c r="K123" s="330">
        <v>6</v>
      </c>
      <c r="L123" s="331" t="s">
        <v>159</v>
      </c>
      <c r="M123" s="331" t="s">
        <v>828</v>
      </c>
      <c r="N123" s="341">
        <v>1</v>
      </c>
      <c r="O123" s="290" t="s">
        <v>831</v>
      </c>
      <c r="P123" s="290" t="s">
        <v>833</v>
      </c>
      <c r="Q123" s="223">
        <v>135884.75</v>
      </c>
      <c r="R123" s="223">
        <v>11250</v>
      </c>
      <c r="S123" s="223">
        <v>1000</v>
      </c>
      <c r="T123" s="223">
        <v>0</v>
      </c>
      <c r="U123" s="223">
        <v>0</v>
      </c>
      <c r="V123" s="223">
        <v>0</v>
      </c>
      <c r="W123" s="223">
        <v>0</v>
      </c>
      <c r="X123" s="223">
        <v>0</v>
      </c>
      <c r="Y123" s="223">
        <v>0</v>
      </c>
      <c r="Z123" s="281">
        <v>148134.75</v>
      </c>
      <c r="AA123" s="253">
        <v>25</v>
      </c>
    </row>
    <row r="124" spans="2:27" ht="96" x14ac:dyDescent="0.25">
      <c r="B124" s="571"/>
      <c r="C124" s="266" t="s">
        <v>741</v>
      </c>
      <c r="D124" s="333" t="s">
        <v>966</v>
      </c>
      <c r="E124" s="356" t="s">
        <v>969</v>
      </c>
      <c r="F124" s="335" t="s">
        <v>1508</v>
      </c>
      <c r="G124" s="336" t="s">
        <v>154</v>
      </c>
      <c r="H124" s="336" t="s">
        <v>157</v>
      </c>
      <c r="I124" s="176" t="s">
        <v>1515</v>
      </c>
      <c r="J124" s="170">
        <v>6</v>
      </c>
      <c r="K124" s="170">
        <v>6</v>
      </c>
      <c r="L124" s="250" t="s">
        <v>159</v>
      </c>
      <c r="M124" s="250" t="s">
        <v>828</v>
      </c>
      <c r="N124" s="342">
        <v>1</v>
      </c>
      <c r="O124" s="144" t="s">
        <v>831</v>
      </c>
      <c r="P124" s="144" t="s">
        <v>833</v>
      </c>
      <c r="Q124" s="223">
        <v>163061.70000000001</v>
      </c>
      <c r="R124" s="223">
        <v>13500</v>
      </c>
      <c r="S124" s="223">
        <v>1200</v>
      </c>
      <c r="T124" s="223">
        <v>0</v>
      </c>
      <c r="U124" s="223">
        <v>0</v>
      </c>
      <c r="V124" s="223">
        <v>0</v>
      </c>
      <c r="W124" s="223">
        <v>0</v>
      </c>
      <c r="X124" s="223">
        <v>0</v>
      </c>
      <c r="Y124" s="223">
        <v>0</v>
      </c>
      <c r="Z124" s="281">
        <v>177761.7</v>
      </c>
      <c r="AA124" s="253">
        <v>30</v>
      </c>
    </row>
    <row r="125" spans="2:27" ht="96" x14ac:dyDescent="0.25">
      <c r="B125" s="571"/>
      <c r="C125" s="266" t="s">
        <v>964</v>
      </c>
      <c r="D125" s="338" t="s">
        <v>967</v>
      </c>
      <c r="E125" s="284" t="s">
        <v>970</v>
      </c>
      <c r="F125" s="328" t="s">
        <v>1507</v>
      </c>
      <c r="G125" s="285" t="s">
        <v>154</v>
      </c>
      <c r="H125" s="285" t="s">
        <v>157</v>
      </c>
      <c r="I125" s="328" t="s">
        <v>1516</v>
      </c>
      <c r="J125" s="330">
        <v>13</v>
      </c>
      <c r="K125" s="330">
        <v>13</v>
      </c>
      <c r="L125" s="331" t="s">
        <v>159</v>
      </c>
      <c r="M125" s="331" t="s">
        <v>828</v>
      </c>
      <c r="N125" s="341">
        <v>1</v>
      </c>
      <c r="O125" s="290" t="s">
        <v>831</v>
      </c>
      <c r="P125" s="290" t="s">
        <v>833</v>
      </c>
      <c r="Q125" s="223">
        <v>244592.55</v>
      </c>
      <c r="R125" s="223">
        <v>20250</v>
      </c>
      <c r="S125" s="223">
        <v>1800</v>
      </c>
      <c r="T125" s="223">
        <v>0</v>
      </c>
      <c r="U125" s="223">
        <v>0</v>
      </c>
      <c r="V125" s="223">
        <v>0</v>
      </c>
      <c r="W125" s="223">
        <v>0</v>
      </c>
      <c r="X125" s="223">
        <v>0</v>
      </c>
      <c r="Y125" s="223">
        <v>0</v>
      </c>
      <c r="Z125" s="281">
        <v>266642.55</v>
      </c>
      <c r="AA125" s="253">
        <v>45</v>
      </c>
    </row>
    <row r="126" spans="2:27" ht="40.5" x14ac:dyDescent="0.25">
      <c r="B126" s="571" t="s">
        <v>1254</v>
      </c>
      <c r="C126" s="265" t="s">
        <v>663</v>
      </c>
      <c r="D126" s="190" t="s">
        <v>895</v>
      </c>
      <c r="E126" s="357" t="s">
        <v>907</v>
      </c>
      <c r="F126" s="173" t="s">
        <v>1031</v>
      </c>
      <c r="G126" s="245" t="s">
        <v>154</v>
      </c>
      <c r="H126" s="245" t="s">
        <v>157</v>
      </c>
      <c r="I126" s="173" t="s">
        <v>1505</v>
      </c>
      <c r="J126" s="170">
        <v>13</v>
      </c>
      <c r="K126" s="170">
        <v>18</v>
      </c>
      <c r="L126" s="256" t="s">
        <v>162</v>
      </c>
      <c r="M126" s="250" t="s">
        <v>829</v>
      </c>
      <c r="N126" s="155" t="s">
        <v>1506</v>
      </c>
      <c r="O126" s="144" t="s">
        <v>831</v>
      </c>
      <c r="P126" s="144" t="s">
        <v>833</v>
      </c>
      <c r="Q126" s="248">
        <v>1691200</v>
      </c>
      <c r="R126" s="248">
        <v>1345993</v>
      </c>
      <c r="S126" s="248">
        <v>173000</v>
      </c>
      <c r="T126" s="248">
        <v>0</v>
      </c>
      <c r="U126" s="248">
        <v>0</v>
      </c>
      <c r="V126" s="248">
        <v>0</v>
      </c>
      <c r="W126" s="248">
        <v>0</v>
      </c>
      <c r="X126" s="248">
        <v>0</v>
      </c>
      <c r="Y126" s="248">
        <v>6000000</v>
      </c>
      <c r="Z126" s="280">
        <v>9210193</v>
      </c>
      <c r="AA126" s="249"/>
    </row>
    <row r="127" spans="2:27" ht="60" x14ac:dyDescent="0.25">
      <c r="B127" s="571"/>
      <c r="C127" s="266" t="s">
        <v>744</v>
      </c>
      <c r="D127" s="338" t="s">
        <v>971</v>
      </c>
      <c r="E127" s="284" t="s">
        <v>973</v>
      </c>
      <c r="F127" s="328" t="s">
        <v>1032</v>
      </c>
      <c r="G127" s="285" t="s">
        <v>154</v>
      </c>
      <c r="H127" s="285" t="s">
        <v>157</v>
      </c>
      <c r="I127" s="328" t="s">
        <v>1504</v>
      </c>
      <c r="J127" s="330">
        <v>5</v>
      </c>
      <c r="K127" s="330">
        <v>8</v>
      </c>
      <c r="L127" s="331" t="s">
        <v>159</v>
      </c>
      <c r="M127" s="331" t="s">
        <v>828</v>
      </c>
      <c r="N127" s="341">
        <v>0.625</v>
      </c>
      <c r="O127" s="290" t="s">
        <v>831</v>
      </c>
      <c r="P127" s="290" t="s">
        <v>833</v>
      </c>
      <c r="Q127" s="223">
        <v>1014720</v>
      </c>
      <c r="R127" s="223">
        <v>807595.8</v>
      </c>
      <c r="S127" s="223">
        <v>103800</v>
      </c>
      <c r="T127" s="223">
        <v>0</v>
      </c>
      <c r="U127" s="223">
        <v>0</v>
      </c>
      <c r="V127" s="223">
        <v>0</v>
      </c>
      <c r="W127" s="223">
        <v>0</v>
      </c>
      <c r="X127" s="223">
        <v>0</v>
      </c>
      <c r="Y127" s="223">
        <v>3600000</v>
      </c>
      <c r="Z127" s="281">
        <v>5526115.7999999998</v>
      </c>
      <c r="AA127" s="253">
        <v>60</v>
      </c>
    </row>
    <row r="128" spans="2:27" ht="60" x14ac:dyDescent="0.25">
      <c r="B128" s="571"/>
      <c r="C128" s="266" t="s">
        <v>745</v>
      </c>
      <c r="D128" s="186" t="s">
        <v>972</v>
      </c>
      <c r="E128" s="171" t="s">
        <v>974</v>
      </c>
      <c r="F128" s="173" t="s">
        <v>1033</v>
      </c>
      <c r="G128" s="245" t="s">
        <v>154</v>
      </c>
      <c r="H128" s="245" t="s">
        <v>157</v>
      </c>
      <c r="I128" s="173" t="s">
        <v>1503</v>
      </c>
      <c r="J128" s="170">
        <v>8</v>
      </c>
      <c r="K128" s="170">
        <v>10</v>
      </c>
      <c r="L128" s="250" t="s">
        <v>159</v>
      </c>
      <c r="M128" s="250" t="s">
        <v>828</v>
      </c>
      <c r="N128" s="254">
        <v>0.8</v>
      </c>
      <c r="O128" s="144" t="s">
        <v>831</v>
      </c>
      <c r="P128" s="144" t="s">
        <v>833</v>
      </c>
      <c r="Q128" s="223">
        <v>676480</v>
      </c>
      <c r="R128" s="223">
        <v>538397.19999999995</v>
      </c>
      <c r="S128" s="223">
        <v>69200</v>
      </c>
      <c r="T128" s="223">
        <v>0</v>
      </c>
      <c r="U128" s="223">
        <v>0</v>
      </c>
      <c r="V128" s="223">
        <v>0</v>
      </c>
      <c r="W128" s="223">
        <v>0</v>
      </c>
      <c r="X128" s="223">
        <v>0</v>
      </c>
      <c r="Y128" s="223">
        <v>2400000</v>
      </c>
      <c r="Z128" s="281">
        <v>3684077.2</v>
      </c>
      <c r="AA128" s="253">
        <v>40</v>
      </c>
    </row>
    <row r="129" spans="2:27" ht="84" x14ac:dyDescent="0.25">
      <c r="B129" s="571" t="s">
        <v>1255</v>
      </c>
      <c r="C129" s="265" t="s">
        <v>664</v>
      </c>
      <c r="D129" s="190" t="s">
        <v>896</v>
      </c>
      <c r="E129" s="353" t="s">
        <v>908</v>
      </c>
      <c r="F129" s="173" t="s">
        <v>1034</v>
      </c>
      <c r="G129" s="245" t="s">
        <v>154</v>
      </c>
      <c r="H129" s="245" t="s">
        <v>157</v>
      </c>
      <c r="I129" s="118" t="s">
        <v>1502</v>
      </c>
      <c r="J129" s="170">
        <v>883</v>
      </c>
      <c r="K129" s="170">
        <v>2813.6</v>
      </c>
      <c r="L129" s="256" t="s">
        <v>162</v>
      </c>
      <c r="M129" s="247" t="s">
        <v>830</v>
      </c>
      <c r="N129" s="194">
        <v>0.31</v>
      </c>
      <c r="O129" s="144" t="s">
        <v>831</v>
      </c>
      <c r="P129" s="144" t="s">
        <v>833</v>
      </c>
      <c r="Q129" s="248">
        <v>189494</v>
      </c>
      <c r="R129" s="248">
        <v>32000</v>
      </c>
      <c r="S129" s="248">
        <v>6000</v>
      </c>
      <c r="T129" s="248">
        <v>0</v>
      </c>
      <c r="U129" s="248">
        <v>0</v>
      </c>
      <c r="V129" s="248">
        <v>0</v>
      </c>
      <c r="W129" s="248">
        <v>0</v>
      </c>
      <c r="X129" s="248">
        <v>0</v>
      </c>
      <c r="Y129" s="248">
        <v>0</v>
      </c>
      <c r="Z129" s="280">
        <v>227494</v>
      </c>
      <c r="AA129" s="249"/>
    </row>
    <row r="130" spans="2:27" ht="72" x14ac:dyDescent="0.25">
      <c r="B130" s="571"/>
      <c r="C130" s="266" t="s">
        <v>750</v>
      </c>
      <c r="D130" s="338" t="s">
        <v>975</v>
      </c>
      <c r="E130" s="284" t="s">
        <v>977</v>
      </c>
      <c r="F130" s="328" t="s">
        <v>1035</v>
      </c>
      <c r="G130" s="285" t="s">
        <v>154</v>
      </c>
      <c r="H130" s="285" t="s">
        <v>157</v>
      </c>
      <c r="I130" s="328" t="s">
        <v>1501</v>
      </c>
      <c r="J130" s="330">
        <v>10</v>
      </c>
      <c r="K130" s="330">
        <v>12</v>
      </c>
      <c r="L130" s="331" t="s">
        <v>159</v>
      </c>
      <c r="M130" s="331" t="s">
        <v>828</v>
      </c>
      <c r="N130" s="341">
        <v>0.83330000000000004</v>
      </c>
      <c r="O130" s="290" t="s">
        <v>831</v>
      </c>
      <c r="P130" s="290" t="s">
        <v>833</v>
      </c>
      <c r="Q130" s="223">
        <v>37898.800000000003</v>
      </c>
      <c r="R130" s="223">
        <v>6400.0000000000009</v>
      </c>
      <c r="S130" s="223">
        <v>1200.0000000000002</v>
      </c>
      <c r="T130" s="223">
        <v>0</v>
      </c>
      <c r="U130" s="223">
        <v>0</v>
      </c>
      <c r="V130" s="223">
        <v>0</v>
      </c>
      <c r="W130" s="223">
        <v>0</v>
      </c>
      <c r="X130" s="223">
        <v>0</v>
      </c>
      <c r="Y130" s="223">
        <v>0</v>
      </c>
      <c r="Z130" s="281">
        <v>45498.80000000001</v>
      </c>
      <c r="AA130" s="253">
        <v>20.000000000000004</v>
      </c>
    </row>
    <row r="131" spans="2:27" ht="96" x14ac:dyDescent="0.25">
      <c r="B131" s="571"/>
      <c r="C131" s="266" t="s">
        <v>751</v>
      </c>
      <c r="D131" s="186" t="s">
        <v>1499</v>
      </c>
      <c r="E131" s="171" t="s">
        <v>978</v>
      </c>
      <c r="F131" s="173" t="s">
        <v>1036</v>
      </c>
      <c r="G131" s="245" t="s">
        <v>154</v>
      </c>
      <c r="H131" s="245" t="s">
        <v>157</v>
      </c>
      <c r="I131" s="173" t="s">
        <v>1500</v>
      </c>
      <c r="J131" s="170">
        <v>700</v>
      </c>
      <c r="K131" s="170">
        <v>1400</v>
      </c>
      <c r="L131" s="250" t="s">
        <v>159</v>
      </c>
      <c r="M131" s="250" t="s">
        <v>828</v>
      </c>
      <c r="N131" s="254">
        <v>0.5</v>
      </c>
      <c r="O131" s="144" t="s">
        <v>831</v>
      </c>
      <c r="P131" s="144" t="s">
        <v>833</v>
      </c>
      <c r="Q131" s="223">
        <v>132645.79999999999</v>
      </c>
      <c r="R131" s="223">
        <v>22400</v>
      </c>
      <c r="S131" s="223">
        <v>4200</v>
      </c>
      <c r="T131" s="223">
        <v>0</v>
      </c>
      <c r="U131" s="223">
        <v>0</v>
      </c>
      <c r="V131" s="223">
        <v>0</v>
      </c>
      <c r="W131" s="223">
        <v>0</v>
      </c>
      <c r="X131" s="223">
        <v>0</v>
      </c>
      <c r="Y131" s="223">
        <v>0</v>
      </c>
      <c r="Z131" s="281">
        <v>159245.79999999999</v>
      </c>
      <c r="AA131" s="253">
        <v>70</v>
      </c>
    </row>
    <row r="132" spans="2:27" ht="132" x14ac:dyDescent="0.25">
      <c r="B132" s="571"/>
      <c r="C132" s="266" t="s">
        <v>752</v>
      </c>
      <c r="D132" s="338" t="s">
        <v>976</v>
      </c>
      <c r="E132" s="284" t="s">
        <v>979</v>
      </c>
      <c r="F132" s="328" t="s">
        <v>1037</v>
      </c>
      <c r="G132" s="285" t="s">
        <v>154</v>
      </c>
      <c r="H132" s="285" t="s">
        <v>157</v>
      </c>
      <c r="I132" s="328" t="s">
        <v>1498</v>
      </c>
      <c r="J132" s="330">
        <v>2000</v>
      </c>
      <c r="K132" s="330">
        <v>7500</v>
      </c>
      <c r="L132" s="331" t="s">
        <v>159</v>
      </c>
      <c r="M132" s="331" t="s">
        <v>828</v>
      </c>
      <c r="N132" s="341">
        <v>0.2666</v>
      </c>
      <c r="O132" s="290" t="s">
        <v>831</v>
      </c>
      <c r="P132" s="290" t="s">
        <v>833</v>
      </c>
      <c r="Q132" s="223">
        <v>18949.400000000001</v>
      </c>
      <c r="R132" s="223">
        <v>3200.0000000000005</v>
      </c>
      <c r="S132" s="223">
        <v>600.00000000000011</v>
      </c>
      <c r="T132" s="223">
        <v>0</v>
      </c>
      <c r="U132" s="223">
        <v>0</v>
      </c>
      <c r="V132" s="223">
        <v>0</v>
      </c>
      <c r="W132" s="223">
        <v>0</v>
      </c>
      <c r="X132" s="223">
        <v>0</v>
      </c>
      <c r="Y132" s="223">
        <v>0</v>
      </c>
      <c r="Z132" s="281">
        <v>22749.400000000005</v>
      </c>
      <c r="AA132" s="253">
        <v>10.000000000000002</v>
      </c>
    </row>
    <row r="133" spans="2:27" ht="84" x14ac:dyDescent="0.25">
      <c r="B133" s="571" t="s">
        <v>1256</v>
      </c>
      <c r="C133" s="265" t="s">
        <v>666</v>
      </c>
      <c r="D133" s="190" t="s">
        <v>897</v>
      </c>
      <c r="E133" s="353" t="s">
        <v>1624</v>
      </c>
      <c r="F133" s="173" t="s">
        <v>1038</v>
      </c>
      <c r="G133" s="245" t="s">
        <v>154</v>
      </c>
      <c r="H133" s="245" t="s">
        <v>157</v>
      </c>
      <c r="I133" s="118" t="s">
        <v>1496</v>
      </c>
      <c r="J133" s="170">
        <v>216.6</v>
      </c>
      <c r="K133" s="170">
        <v>241</v>
      </c>
      <c r="L133" s="256" t="s">
        <v>162</v>
      </c>
      <c r="M133" s="250" t="s">
        <v>830</v>
      </c>
      <c r="N133" s="155" t="s">
        <v>1419</v>
      </c>
      <c r="O133" s="144" t="s">
        <v>831</v>
      </c>
      <c r="P133" s="144" t="s">
        <v>833</v>
      </c>
      <c r="Q133" s="248">
        <v>0</v>
      </c>
      <c r="R133" s="248">
        <v>0</v>
      </c>
      <c r="S133" s="248">
        <v>0</v>
      </c>
      <c r="T133" s="248">
        <v>4520000</v>
      </c>
      <c r="U133" s="248">
        <v>0</v>
      </c>
      <c r="V133" s="248">
        <v>0</v>
      </c>
      <c r="W133" s="248">
        <v>0</v>
      </c>
      <c r="X133" s="248">
        <v>0</v>
      </c>
      <c r="Y133" s="248">
        <v>0</v>
      </c>
      <c r="Z133" s="280">
        <v>4520000</v>
      </c>
      <c r="AA133" s="249"/>
    </row>
    <row r="134" spans="2:27" ht="108" x14ac:dyDescent="0.25">
      <c r="B134" s="571"/>
      <c r="C134" s="266" t="s">
        <v>756</v>
      </c>
      <c r="D134" s="338" t="s">
        <v>981</v>
      </c>
      <c r="E134" s="284" t="s">
        <v>985</v>
      </c>
      <c r="F134" s="328" t="s">
        <v>1039</v>
      </c>
      <c r="G134" s="285" t="s">
        <v>154</v>
      </c>
      <c r="H134" s="285" t="s">
        <v>157</v>
      </c>
      <c r="I134" s="328" t="s">
        <v>1497</v>
      </c>
      <c r="J134" s="330">
        <v>432</v>
      </c>
      <c r="K134" s="330">
        <v>450</v>
      </c>
      <c r="L134" s="331" t="s">
        <v>159</v>
      </c>
      <c r="M134" s="331" t="s">
        <v>828</v>
      </c>
      <c r="N134" s="341">
        <v>0.96</v>
      </c>
      <c r="O134" s="290" t="s">
        <v>831</v>
      </c>
      <c r="P134" s="290" t="s">
        <v>833</v>
      </c>
      <c r="Q134" s="223">
        <v>0</v>
      </c>
      <c r="R134" s="223">
        <v>0</v>
      </c>
      <c r="S134" s="223">
        <v>0</v>
      </c>
      <c r="T134" s="223">
        <v>452000</v>
      </c>
      <c r="U134" s="223">
        <v>0</v>
      </c>
      <c r="V134" s="223">
        <v>0</v>
      </c>
      <c r="W134" s="223">
        <v>0</v>
      </c>
      <c r="X134" s="223">
        <v>0</v>
      </c>
      <c r="Y134" s="223">
        <v>0</v>
      </c>
      <c r="Z134" s="281">
        <v>452000</v>
      </c>
      <c r="AA134" s="253">
        <v>10</v>
      </c>
    </row>
    <row r="135" spans="2:27" ht="84" x14ac:dyDescent="0.25">
      <c r="B135" s="571"/>
      <c r="C135" s="266" t="s">
        <v>757</v>
      </c>
      <c r="D135" s="333" t="s">
        <v>982</v>
      </c>
      <c r="E135" s="333" t="s">
        <v>986</v>
      </c>
      <c r="F135" s="335" t="s">
        <v>1493</v>
      </c>
      <c r="G135" s="336" t="s">
        <v>154</v>
      </c>
      <c r="H135" s="336" t="s">
        <v>157</v>
      </c>
      <c r="I135" s="335" t="s">
        <v>1494</v>
      </c>
      <c r="J135" s="170">
        <v>444</v>
      </c>
      <c r="K135" s="170">
        <v>500</v>
      </c>
      <c r="L135" s="250" t="s">
        <v>159</v>
      </c>
      <c r="M135" s="250" t="s">
        <v>828</v>
      </c>
      <c r="N135" s="337">
        <v>0.88800000000000001</v>
      </c>
      <c r="O135" s="144" t="s">
        <v>831</v>
      </c>
      <c r="P135" s="144" t="s">
        <v>833</v>
      </c>
      <c r="Q135" s="223">
        <v>0</v>
      </c>
      <c r="R135" s="223">
        <v>0</v>
      </c>
      <c r="S135" s="223">
        <v>0</v>
      </c>
      <c r="T135" s="223">
        <v>678000</v>
      </c>
      <c r="U135" s="223">
        <v>0</v>
      </c>
      <c r="V135" s="223">
        <v>0</v>
      </c>
      <c r="W135" s="223">
        <v>0</v>
      </c>
      <c r="X135" s="223">
        <v>0</v>
      </c>
      <c r="Y135" s="223">
        <v>0</v>
      </c>
      <c r="Z135" s="281">
        <v>678000</v>
      </c>
      <c r="AA135" s="253">
        <v>15</v>
      </c>
    </row>
    <row r="136" spans="2:27" ht="120" x14ac:dyDescent="0.25">
      <c r="B136" s="571"/>
      <c r="C136" s="266" t="s">
        <v>758</v>
      </c>
      <c r="D136" s="338" t="s">
        <v>983</v>
      </c>
      <c r="E136" s="284" t="s">
        <v>987</v>
      </c>
      <c r="F136" s="328" t="s">
        <v>1040</v>
      </c>
      <c r="G136" s="285" t="s">
        <v>154</v>
      </c>
      <c r="H136" s="285" t="s">
        <v>157</v>
      </c>
      <c r="I136" s="328" t="s">
        <v>1492</v>
      </c>
      <c r="J136" s="330">
        <v>130</v>
      </c>
      <c r="K136" s="330">
        <v>160</v>
      </c>
      <c r="L136" s="331" t="s">
        <v>159</v>
      </c>
      <c r="M136" s="331" t="s">
        <v>828</v>
      </c>
      <c r="N136" s="341">
        <v>0.8125</v>
      </c>
      <c r="O136" s="290" t="s">
        <v>831</v>
      </c>
      <c r="P136" s="290" t="s">
        <v>833</v>
      </c>
      <c r="Q136" s="223">
        <v>0</v>
      </c>
      <c r="R136" s="223">
        <v>0</v>
      </c>
      <c r="S136" s="223">
        <v>0</v>
      </c>
      <c r="T136" s="223">
        <v>2486000</v>
      </c>
      <c r="U136" s="223">
        <v>0</v>
      </c>
      <c r="V136" s="223">
        <v>0</v>
      </c>
      <c r="W136" s="223">
        <v>0</v>
      </c>
      <c r="X136" s="223">
        <v>0</v>
      </c>
      <c r="Y136" s="223">
        <v>0</v>
      </c>
      <c r="Z136" s="281">
        <v>2486000</v>
      </c>
      <c r="AA136" s="253">
        <v>55</v>
      </c>
    </row>
    <row r="137" spans="2:27" ht="84" x14ac:dyDescent="0.25">
      <c r="B137" s="571"/>
      <c r="C137" s="266" t="s">
        <v>980</v>
      </c>
      <c r="D137" s="333" t="s">
        <v>984</v>
      </c>
      <c r="E137" s="333" t="s">
        <v>988</v>
      </c>
      <c r="F137" s="335" t="s">
        <v>1041</v>
      </c>
      <c r="G137" s="336" t="s">
        <v>154</v>
      </c>
      <c r="H137" s="336" t="s">
        <v>157</v>
      </c>
      <c r="I137" s="335" t="s">
        <v>1491</v>
      </c>
      <c r="J137" s="170">
        <v>8</v>
      </c>
      <c r="K137" s="170">
        <v>10</v>
      </c>
      <c r="L137" s="250" t="s">
        <v>159</v>
      </c>
      <c r="M137" s="250" t="s">
        <v>828</v>
      </c>
      <c r="N137" s="342">
        <v>0.8</v>
      </c>
      <c r="O137" s="144" t="s">
        <v>831</v>
      </c>
      <c r="P137" s="144" t="s">
        <v>833</v>
      </c>
      <c r="Q137" s="223">
        <v>0</v>
      </c>
      <c r="R137" s="223">
        <v>0</v>
      </c>
      <c r="S137" s="223">
        <v>0</v>
      </c>
      <c r="T137" s="223">
        <v>904000</v>
      </c>
      <c r="U137" s="223">
        <v>0</v>
      </c>
      <c r="V137" s="223">
        <v>0</v>
      </c>
      <c r="W137" s="223">
        <v>0</v>
      </c>
      <c r="X137" s="223">
        <v>0</v>
      </c>
      <c r="Y137" s="223">
        <v>0</v>
      </c>
      <c r="Z137" s="281">
        <v>904000</v>
      </c>
      <c r="AA137" s="253">
        <v>20</v>
      </c>
    </row>
    <row r="138" spans="2:27" ht="48" x14ac:dyDescent="0.25">
      <c r="B138" s="571" t="s">
        <v>1257</v>
      </c>
      <c r="C138" s="265" t="s">
        <v>667</v>
      </c>
      <c r="D138" s="190" t="s">
        <v>898</v>
      </c>
      <c r="E138" s="353" t="s">
        <v>909</v>
      </c>
      <c r="F138" s="173" t="s">
        <v>1042</v>
      </c>
      <c r="G138" s="245" t="s">
        <v>154</v>
      </c>
      <c r="H138" s="245" t="s">
        <v>157</v>
      </c>
      <c r="I138" s="173" t="s">
        <v>1489</v>
      </c>
      <c r="J138" s="170">
        <v>144</v>
      </c>
      <c r="K138" s="170">
        <v>180</v>
      </c>
      <c r="L138" s="256" t="s">
        <v>162</v>
      </c>
      <c r="M138" s="250" t="s">
        <v>829</v>
      </c>
      <c r="N138" s="155" t="s">
        <v>1490</v>
      </c>
      <c r="O138" s="144" t="s">
        <v>831</v>
      </c>
      <c r="P138" s="144" t="s">
        <v>833</v>
      </c>
      <c r="Q138" s="248">
        <v>188295</v>
      </c>
      <c r="R138" s="248">
        <v>26000</v>
      </c>
      <c r="S138" s="248">
        <v>4000</v>
      </c>
      <c r="T138" s="248">
        <v>0</v>
      </c>
      <c r="U138" s="248">
        <v>0</v>
      </c>
      <c r="V138" s="248">
        <v>0</v>
      </c>
      <c r="W138" s="248">
        <v>0</v>
      </c>
      <c r="X138" s="248">
        <v>0</v>
      </c>
      <c r="Y138" s="248">
        <v>0</v>
      </c>
      <c r="Z138" s="280">
        <v>218295</v>
      </c>
      <c r="AA138" s="249"/>
    </row>
    <row r="139" spans="2:27" ht="132" x14ac:dyDescent="0.25">
      <c r="B139" s="571"/>
      <c r="C139" s="266" t="s">
        <v>762</v>
      </c>
      <c r="D139" s="338" t="s">
        <v>989</v>
      </c>
      <c r="E139" s="284" t="s">
        <v>990</v>
      </c>
      <c r="F139" s="328" t="s">
        <v>1043</v>
      </c>
      <c r="G139" s="285" t="s">
        <v>154</v>
      </c>
      <c r="H139" s="285" t="s">
        <v>157</v>
      </c>
      <c r="I139" s="328" t="s">
        <v>1488</v>
      </c>
      <c r="J139" s="330">
        <v>15</v>
      </c>
      <c r="K139" s="330">
        <v>15</v>
      </c>
      <c r="L139" s="331" t="s">
        <v>159</v>
      </c>
      <c r="M139" s="331" t="s">
        <v>828</v>
      </c>
      <c r="N139" s="341">
        <v>1</v>
      </c>
      <c r="O139" s="290" t="s">
        <v>831</v>
      </c>
      <c r="P139" s="290" t="s">
        <v>833</v>
      </c>
      <c r="Q139" s="223">
        <v>188295</v>
      </c>
      <c r="R139" s="223">
        <v>26000</v>
      </c>
      <c r="S139" s="223">
        <v>4000</v>
      </c>
      <c r="T139" s="223">
        <v>0</v>
      </c>
      <c r="U139" s="223">
        <v>0</v>
      </c>
      <c r="V139" s="223">
        <v>0</v>
      </c>
      <c r="W139" s="223">
        <v>0</v>
      </c>
      <c r="X139" s="223">
        <v>0</v>
      </c>
      <c r="Y139" s="223">
        <v>0</v>
      </c>
      <c r="Z139" s="281">
        <v>218295</v>
      </c>
      <c r="AA139" s="253">
        <v>100</v>
      </c>
    </row>
    <row r="140" spans="2:27" ht="40.5" x14ac:dyDescent="0.25">
      <c r="B140" s="571" t="s">
        <v>1215</v>
      </c>
      <c r="C140" s="265" t="s">
        <v>668</v>
      </c>
      <c r="D140" s="190" t="s">
        <v>899</v>
      </c>
      <c r="E140" s="353" t="s">
        <v>910</v>
      </c>
      <c r="F140" s="173" t="s">
        <v>1044</v>
      </c>
      <c r="G140" s="245" t="s">
        <v>154</v>
      </c>
      <c r="H140" s="245" t="s">
        <v>157</v>
      </c>
      <c r="I140" s="173" t="s">
        <v>1486</v>
      </c>
      <c r="J140" s="170">
        <v>300</v>
      </c>
      <c r="K140" s="170">
        <v>35</v>
      </c>
      <c r="L140" s="256" t="s">
        <v>162</v>
      </c>
      <c r="M140" s="250" t="s">
        <v>829</v>
      </c>
      <c r="N140" s="155" t="s">
        <v>1487</v>
      </c>
      <c r="O140" s="144" t="s">
        <v>831</v>
      </c>
      <c r="P140" s="144" t="s">
        <v>833</v>
      </c>
      <c r="Q140" s="248">
        <v>223412</v>
      </c>
      <c r="R140" s="248">
        <v>14000</v>
      </c>
      <c r="S140" s="248">
        <v>4000</v>
      </c>
      <c r="T140" s="248">
        <v>0</v>
      </c>
      <c r="U140" s="248">
        <v>0</v>
      </c>
      <c r="V140" s="248">
        <v>0</v>
      </c>
      <c r="W140" s="248">
        <v>0</v>
      </c>
      <c r="X140" s="248">
        <v>0</v>
      </c>
      <c r="Y140" s="248">
        <v>0</v>
      </c>
      <c r="Z140" s="280">
        <v>241412</v>
      </c>
      <c r="AA140" s="249"/>
    </row>
    <row r="141" spans="2:27" ht="120" x14ac:dyDescent="0.25">
      <c r="B141" s="571"/>
      <c r="C141" s="266" t="s">
        <v>766</v>
      </c>
      <c r="D141" s="338" t="s">
        <v>991</v>
      </c>
      <c r="E141" s="284" t="s">
        <v>993</v>
      </c>
      <c r="F141" s="328" t="s">
        <v>1485</v>
      </c>
      <c r="G141" s="285" t="s">
        <v>154</v>
      </c>
      <c r="H141" s="285" t="s">
        <v>157</v>
      </c>
      <c r="I141" s="328" t="s">
        <v>1484</v>
      </c>
      <c r="J141" s="330">
        <v>20</v>
      </c>
      <c r="K141" s="330">
        <v>20</v>
      </c>
      <c r="L141" s="331" t="s">
        <v>159</v>
      </c>
      <c r="M141" s="331" t="s">
        <v>828</v>
      </c>
      <c r="N141" s="341">
        <v>1</v>
      </c>
      <c r="O141" s="290" t="s">
        <v>831</v>
      </c>
      <c r="P141" s="290" t="s">
        <v>833</v>
      </c>
      <c r="Q141" s="223">
        <v>89364.800000000003</v>
      </c>
      <c r="R141" s="223">
        <v>5600</v>
      </c>
      <c r="S141" s="223">
        <v>1600</v>
      </c>
      <c r="T141" s="223">
        <v>0</v>
      </c>
      <c r="U141" s="223">
        <v>0</v>
      </c>
      <c r="V141" s="223">
        <v>0</v>
      </c>
      <c r="W141" s="223">
        <v>0</v>
      </c>
      <c r="X141" s="223">
        <v>0</v>
      </c>
      <c r="Y141" s="223">
        <v>0</v>
      </c>
      <c r="Z141" s="281">
        <v>96564.800000000003</v>
      </c>
      <c r="AA141" s="253">
        <v>40</v>
      </c>
    </row>
    <row r="142" spans="2:27" ht="96" x14ac:dyDescent="0.25">
      <c r="B142" s="571"/>
      <c r="C142" s="266" t="s">
        <v>767</v>
      </c>
      <c r="D142" s="186" t="s">
        <v>992</v>
      </c>
      <c r="E142" s="171" t="s">
        <v>994</v>
      </c>
      <c r="F142" s="173" t="s">
        <v>1045</v>
      </c>
      <c r="G142" s="245" t="s">
        <v>154</v>
      </c>
      <c r="H142" s="245" t="s">
        <v>157</v>
      </c>
      <c r="I142" s="173" t="s">
        <v>1483</v>
      </c>
      <c r="J142" s="170">
        <v>270</v>
      </c>
      <c r="K142" s="170">
        <v>300</v>
      </c>
      <c r="L142" s="250" t="s">
        <v>159</v>
      </c>
      <c r="M142" s="250" t="s">
        <v>828</v>
      </c>
      <c r="N142" s="254">
        <v>0.9</v>
      </c>
      <c r="O142" s="144" t="s">
        <v>831</v>
      </c>
      <c r="P142" s="144" t="s">
        <v>833</v>
      </c>
      <c r="Q142" s="223">
        <v>134047.20000000001</v>
      </c>
      <c r="R142" s="223">
        <v>8400.0000000000018</v>
      </c>
      <c r="S142" s="223">
        <v>2400.0000000000005</v>
      </c>
      <c r="T142" s="223">
        <v>0</v>
      </c>
      <c r="U142" s="223">
        <v>0</v>
      </c>
      <c r="V142" s="223">
        <v>0</v>
      </c>
      <c r="W142" s="223">
        <v>0</v>
      </c>
      <c r="X142" s="223">
        <v>0</v>
      </c>
      <c r="Y142" s="223">
        <v>0</v>
      </c>
      <c r="Z142" s="281">
        <v>144847.20000000001</v>
      </c>
      <c r="AA142" s="253">
        <v>60.000000000000007</v>
      </c>
    </row>
    <row r="143" spans="2:27" ht="84" x14ac:dyDescent="0.25">
      <c r="B143" s="571" t="s">
        <v>1258</v>
      </c>
      <c r="C143" s="265" t="s">
        <v>669</v>
      </c>
      <c r="D143" s="190" t="s">
        <v>900</v>
      </c>
      <c r="E143" s="353" t="s">
        <v>911</v>
      </c>
      <c r="F143" s="173" t="s">
        <v>1046</v>
      </c>
      <c r="G143" s="245" t="s">
        <v>154</v>
      </c>
      <c r="H143" s="245" t="s">
        <v>157</v>
      </c>
      <c r="I143" s="118" t="s">
        <v>1482</v>
      </c>
      <c r="J143" s="170">
        <v>98.7</v>
      </c>
      <c r="K143" s="170">
        <v>143.6</v>
      </c>
      <c r="L143" s="256" t="s">
        <v>162</v>
      </c>
      <c r="M143" s="375" t="s">
        <v>830</v>
      </c>
      <c r="N143" s="193">
        <v>0.68</v>
      </c>
      <c r="O143" s="144" t="s">
        <v>831</v>
      </c>
      <c r="P143" s="144" t="s">
        <v>833</v>
      </c>
      <c r="Q143" s="248">
        <v>1909015</v>
      </c>
      <c r="R143" s="248">
        <v>1488500</v>
      </c>
      <c r="S143" s="248">
        <v>63000</v>
      </c>
      <c r="T143" s="248">
        <v>0</v>
      </c>
      <c r="U143" s="248">
        <v>0</v>
      </c>
      <c r="V143" s="248">
        <v>0</v>
      </c>
      <c r="W143" s="248">
        <v>0</v>
      </c>
      <c r="X143" s="248">
        <v>0</v>
      </c>
      <c r="Y143" s="248">
        <v>0</v>
      </c>
      <c r="Z143" s="280">
        <v>3460515</v>
      </c>
      <c r="AA143" s="249"/>
    </row>
    <row r="144" spans="2:27" ht="72" x14ac:dyDescent="0.25">
      <c r="B144" s="571"/>
      <c r="C144" s="266" t="s">
        <v>771</v>
      </c>
      <c r="D144" s="338" t="s">
        <v>995</v>
      </c>
      <c r="E144" s="284" t="s">
        <v>997</v>
      </c>
      <c r="F144" s="328" t="s">
        <v>1047</v>
      </c>
      <c r="G144" s="285" t="s">
        <v>154</v>
      </c>
      <c r="H144" s="285" t="s">
        <v>157</v>
      </c>
      <c r="I144" s="328" t="s">
        <v>1481</v>
      </c>
      <c r="J144" s="330">
        <v>400</v>
      </c>
      <c r="K144" s="330">
        <v>600</v>
      </c>
      <c r="L144" s="331" t="s">
        <v>159</v>
      </c>
      <c r="M144" s="331" t="s">
        <v>828</v>
      </c>
      <c r="N144" s="341">
        <v>0.75</v>
      </c>
      <c r="O144" s="290" t="s">
        <v>831</v>
      </c>
      <c r="P144" s="290" t="s">
        <v>833</v>
      </c>
      <c r="Q144" s="223">
        <v>763606</v>
      </c>
      <c r="R144" s="223">
        <v>595400</v>
      </c>
      <c r="S144" s="223">
        <v>25200</v>
      </c>
      <c r="T144" s="223">
        <v>0</v>
      </c>
      <c r="U144" s="223">
        <v>0</v>
      </c>
      <c r="V144" s="223">
        <v>0</v>
      </c>
      <c r="W144" s="223">
        <v>0</v>
      </c>
      <c r="X144" s="223">
        <v>0</v>
      </c>
      <c r="Y144" s="223">
        <v>0</v>
      </c>
      <c r="Z144" s="281">
        <v>1384206</v>
      </c>
      <c r="AA144" s="253">
        <v>40</v>
      </c>
    </row>
    <row r="145" spans="2:27" ht="72" x14ac:dyDescent="0.25">
      <c r="B145" s="571"/>
      <c r="C145" s="266" t="s">
        <v>772</v>
      </c>
      <c r="D145" s="186" t="s">
        <v>1479</v>
      </c>
      <c r="E145" s="171" t="s">
        <v>998</v>
      </c>
      <c r="F145" s="173" t="s">
        <v>1048</v>
      </c>
      <c r="G145" s="245" t="s">
        <v>154</v>
      </c>
      <c r="H145" s="245" t="s">
        <v>157</v>
      </c>
      <c r="I145" s="173" t="s">
        <v>1480</v>
      </c>
      <c r="J145" s="170">
        <v>3</v>
      </c>
      <c r="K145" s="170">
        <v>3</v>
      </c>
      <c r="L145" s="250" t="s">
        <v>159</v>
      </c>
      <c r="M145" s="250" t="s">
        <v>828</v>
      </c>
      <c r="N145" s="254">
        <v>1</v>
      </c>
      <c r="O145" s="144" t="s">
        <v>831</v>
      </c>
      <c r="P145" s="144" t="s">
        <v>833</v>
      </c>
      <c r="Q145" s="223">
        <v>477253.75</v>
      </c>
      <c r="R145" s="223">
        <v>372125</v>
      </c>
      <c r="S145" s="223">
        <v>15750</v>
      </c>
      <c r="T145" s="223">
        <v>0</v>
      </c>
      <c r="U145" s="223">
        <v>0</v>
      </c>
      <c r="V145" s="223">
        <v>0</v>
      </c>
      <c r="W145" s="223">
        <v>0</v>
      </c>
      <c r="X145" s="223">
        <v>0</v>
      </c>
      <c r="Y145" s="223">
        <v>0</v>
      </c>
      <c r="Z145" s="281">
        <v>865128.75</v>
      </c>
      <c r="AA145" s="253">
        <v>25</v>
      </c>
    </row>
    <row r="146" spans="2:27" ht="84" x14ac:dyDescent="0.25">
      <c r="B146" s="571"/>
      <c r="C146" s="266" t="s">
        <v>773</v>
      </c>
      <c r="D146" s="338" t="s">
        <v>996</v>
      </c>
      <c r="E146" s="284" t="s">
        <v>999</v>
      </c>
      <c r="F146" s="328" t="s">
        <v>1049</v>
      </c>
      <c r="G146" s="285" t="s">
        <v>154</v>
      </c>
      <c r="H146" s="285" t="s">
        <v>157</v>
      </c>
      <c r="I146" s="328" t="s">
        <v>1478</v>
      </c>
      <c r="J146" s="330">
        <v>80</v>
      </c>
      <c r="K146" s="330">
        <v>100</v>
      </c>
      <c r="L146" s="331" t="s">
        <v>159</v>
      </c>
      <c r="M146" s="331" t="s">
        <v>828</v>
      </c>
      <c r="N146" s="341">
        <v>0.8</v>
      </c>
      <c r="O146" s="290" t="s">
        <v>831</v>
      </c>
      <c r="P146" s="290" t="s">
        <v>833</v>
      </c>
      <c r="Q146" s="223">
        <v>286352.25</v>
      </c>
      <c r="R146" s="223">
        <v>223275</v>
      </c>
      <c r="S146" s="223">
        <v>9450</v>
      </c>
      <c r="T146" s="223">
        <v>0</v>
      </c>
      <c r="U146" s="223">
        <v>0</v>
      </c>
      <c r="V146" s="223">
        <v>0</v>
      </c>
      <c r="W146" s="223">
        <v>0</v>
      </c>
      <c r="X146" s="223">
        <v>0</v>
      </c>
      <c r="Y146" s="223">
        <v>0</v>
      </c>
      <c r="Z146" s="281">
        <v>519077.25</v>
      </c>
      <c r="AA146" s="253">
        <v>15</v>
      </c>
    </row>
    <row r="147" spans="2:27" ht="48" x14ac:dyDescent="0.25">
      <c r="B147" s="571"/>
      <c r="C147" s="266" t="s">
        <v>1009</v>
      </c>
      <c r="D147" s="188" t="s">
        <v>1000</v>
      </c>
      <c r="E147" s="171" t="s">
        <v>1004</v>
      </c>
      <c r="F147" s="173" t="s">
        <v>1050</v>
      </c>
      <c r="G147" s="245" t="s">
        <v>154</v>
      </c>
      <c r="H147" s="245" t="s">
        <v>157</v>
      </c>
      <c r="I147" s="173" t="s">
        <v>1477</v>
      </c>
      <c r="J147" s="170">
        <v>6</v>
      </c>
      <c r="K147" s="170">
        <v>9</v>
      </c>
      <c r="L147" s="250" t="s">
        <v>159</v>
      </c>
      <c r="M147" s="250" t="s">
        <v>828</v>
      </c>
      <c r="N147" s="257">
        <v>0.66659999999999997</v>
      </c>
      <c r="O147" s="144" t="s">
        <v>831</v>
      </c>
      <c r="P147" s="144" t="s">
        <v>833</v>
      </c>
      <c r="Q147" s="223">
        <v>381803</v>
      </c>
      <c r="R147" s="223">
        <v>297700</v>
      </c>
      <c r="S147" s="223">
        <v>12600</v>
      </c>
      <c r="T147" s="223">
        <v>0</v>
      </c>
      <c r="U147" s="223">
        <v>0</v>
      </c>
      <c r="V147" s="223">
        <v>0</v>
      </c>
      <c r="W147" s="223">
        <v>0</v>
      </c>
      <c r="X147" s="223">
        <v>0</v>
      </c>
      <c r="Y147" s="223">
        <v>0</v>
      </c>
      <c r="Z147" s="281">
        <v>692103</v>
      </c>
      <c r="AA147" s="253">
        <v>20</v>
      </c>
    </row>
    <row r="148" spans="2:27" ht="40.5" x14ac:dyDescent="0.25">
      <c r="B148" s="571" t="s">
        <v>1259</v>
      </c>
      <c r="C148" s="265" t="s">
        <v>670</v>
      </c>
      <c r="D148" s="190" t="s">
        <v>901</v>
      </c>
      <c r="E148" s="353" t="s">
        <v>912</v>
      </c>
      <c r="F148" s="173" t="s">
        <v>1051</v>
      </c>
      <c r="G148" s="245" t="s">
        <v>154</v>
      </c>
      <c r="H148" s="245" t="s">
        <v>157</v>
      </c>
      <c r="I148" s="173" t="s">
        <v>1474</v>
      </c>
      <c r="J148" s="170">
        <v>60</v>
      </c>
      <c r="K148" s="170">
        <v>100</v>
      </c>
      <c r="L148" s="256" t="s">
        <v>162</v>
      </c>
      <c r="M148" s="250" t="s">
        <v>829</v>
      </c>
      <c r="N148" s="155" t="s">
        <v>1475</v>
      </c>
      <c r="O148" s="144" t="s">
        <v>831</v>
      </c>
      <c r="P148" s="144" t="s">
        <v>833</v>
      </c>
      <c r="Q148" s="248">
        <v>2917484</v>
      </c>
      <c r="R148" s="248">
        <v>43000</v>
      </c>
      <c r="S148" s="248">
        <v>7702818</v>
      </c>
      <c r="T148" s="248">
        <v>300000</v>
      </c>
      <c r="U148" s="248">
        <v>0</v>
      </c>
      <c r="V148" s="248">
        <v>0</v>
      </c>
      <c r="W148" s="248">
        <v>0</v>
      </c>
      <c r="X148" s="248">
        <v>0</v>
      </c>
      <c r="Y148" s="248">
        <v>0</v>
      </c>
      <c r="Z148" s="280">
        <v>10963302</v>
      </c>
      <c r="AA148" s="249"/>
    </row>
    <row r="149" spans="2:27" ht="72" x14ac:dyDescent="0.25">
      <c r="B149" s="571"/>
      <c r="C149" s="266" t="s">
        <v>776</v>
      </c>
      <c r="D149" s="338" t="s">
        <v>1001</v>
      </c>
      <c r="E149" s="284" t="s">
        <v>1005</v>
      </c>
      <c r="F149" s="328" t="s">
        <v>1052</v>
      </c>
      <c r="G149" s="285" t="s">
        <v>154</v>
      </c>
      <c r="H149" s="285" t="s">
        <v>157</v>
      </c>
      <c r="I149" s="328" t="s">
        <v>1476</v>
      </c>
      <c r="J149" s="330">
        <v>6</v>
      </c>
      <c r="K149" s="330">
        <v>14</v>
      </c>
      <c r="L149" s="331" t="s">
        <v>159</v>
      </c>
      <c r="M149" s="331" t="s">
        <v>828</v>
      </c>
      <c r="N149" s="341">
        <v>0.43</v>
      </c>
      <c r="O149" s="290" t="s">
        <v>831</v>
      </c>
      <c r="P149" s="290" t="s">
        <v>833</v>
      </c>
      <c r="Q149" s="223">
        <v>2917484</v>
      </c>
      <c r="R149" s="223">
        <v>43000</v>
      </c>
      <c r="S149" s="223">
        <v>7702818</v>
      </c>
      <c r="T149" s="223">
        <v>300000</v>
      </c>
      <c r="U149" s="223">
        <v>0</v>
      </c>
      <c r="V149" s="223">
        <v>0</v>
      </c>
      <c r="W149" s="223">
        <v>0</v>
      </c>
      <c r="X149" s="223">
        <v>0</v>
      </c>
      <c r="Y149" s="223">
        <v>0</v>
      </c>
      <c r="Z149" s="281">
        <v>10963302</v>
      </c>
      <c r="AA149" s="253">
        <v>100</v>
      </c>
    </row>
    <row r="150" spans="2:27" ht="40.5" x14ac:dyDescent="0.25">
      <c r="B150" s="571" t="s">
        <v>1260</v>
      </c>
      <c r="C150" s="265" t="s">
        <v>699</v>
      </c>
      <c r="D150" s="190" t="s">
        <v>902</v>
      </c>
      <c r="E150" s="353" t="s">
        <v>913</v>
      </c>
      <c r="F150" s="173" t="s">
        <v>1053</v>
      </c>
      <c r="G150" s="245" t="s">
        <v>154</v>
      </c>
      <c r="H150" s="245" t="s">
        <v>157</v>
      </c>
      <c r="I150" s="173" t="s">
        <v>1474</v>
      </c>
      <c r="J150" s="170">
        <v>60</v>
      </c>
      <c r="K150" s="170">
        <v>100</v>
      </c>
      <c r="L150" s="256" t="s">
        <v>162</v>
      </c>
      <c r="M150" s="250" t="s">
        <v>829</v>
      </c>
      <c r="N150" s="155" t="s">
        <v>1475</v>
      </c>
      <c r="O150" s="144" t="s">
        <v>831</v>
      </c>
      <c r="P150" s="144" t="s">
        <v>833</v>
      </c>
      <c r="Q150" s="248">
        <v>2023784</v>
      </c>
      <c r="R150" s="248">
        <v>73000</v>
      </c>
      <c r="S150" s="248">
        <v>7702827</v>
      </c>
      <c r="T150" s="248">
        <v>200000</v>
      </c>
      <c r="U150" s="248">
        <v>0</v>
      </c>
      <c r="V150" s="248">
        <v>0</v>
      </c>
      <c r="W150" s="248">
        <v>0</v>
      </c>
      <c r="X150" s="248">
        <v>0</v>
      </c>
      <c r="Y150" s="248">
        <v>0</v>
      </c>
      <c r="Z150" s="280">
        <v>9999611</v>
      </c>
      <c r="AA150" s="249"/>
    </row>
    <row r="151" spans="2:27" ht="72" x14ac:dyDescent="0.25">
      <c r="B151" s="571"/>
      <c r="C151" s="266" t="s">
        <v>781</v>
      </c>
      <c r="D151" s="338" t="s">
        <v>1002</v>
      </c>
      <c r="E151" s="284" t="s">
        <v>1006</v>
      </c>
      <c r="F151" s="328" t="s">
        <v>1054</v>
      </c>
      <c r="G151" s="285" t="s">
        <v>154</v>
      </c>
      <c r="H151" s="285" t="s">
        <v>157</v>
      </c>
      <c r="I151" s="328" t="s">
        <v>1473</v>
      </c>
      <c r="J151" s="330">
        <v>8</v>
      </c>
      <c r="K151" s="330">
        <v>14</v>
      </c>
      <c r="L151" s="331" t="s">
        <v>159</v>
      </c>
      <c r="M151" s="331" t="s">
        <v>828</v>
      </c>
      <c r="N151" s="341">
        <v>0.56999999999999995</v>
      </c>
      <c r="O151" s="290" t="s">
        <v>831</v>
      </c>
      <c r="P151" s="290" t="s">
        <v>833</v>
      </c>
      <c r="Q151" s="223">
        <v>2023784</v>
      </c>
      <c r="R151" s="223">
        <v>73000</v>
      </c>
      <c r="S151" s="223">
        <v>7702827</v>
      </c>
      <c r="T151" s="223">
        <v>200000</v>
      </c>
      <c r="U151" s="223">
        <v>0</v>
      </c>
      <c r="V151" s="223">
        <v>0</v>
      </c>
      <c r="W151" s="223">
        <v>0</v>
      </c>
      <c r="X151" s="223">
        <v>0</v>
      </c>
      <c r="Y151" s="223">
        <v>0</v>
      </c>
      <c r="Z151" s="281">
        <v>9999611</v>
      </c>
      <c r="AA151" s="253">
        <v>100</v>
      </c>
    </row>
    <row r="152" spans="2:27" ht="60" x14ac:dyDescent="0.25">
      <c r="B152" s="571" t="s">
        <v>1261</v>
      </c>
      <c r="C152" s="265" t="s">
        <v>903</v>
      </c>
      <c r="D152" s="190" t="s">
        <v>904</v>
      </c>
      <c r="E152" s="353" t="s">
        <v>914</v>
      </c>
      <c r="F152" s="173" t="s">
        <v>1055</v>
      </c>
      <c r="G152" s="245" t="s">
        <v>154</v>
      </c>
      <c r="H152" s="245" t="s">
        <v>157</v>
      </c>
      <c r="I152" s="173" t="s">
        <v>1471</v>
      </c>
      <c r="J152" s="170">
        <v>225</v>
      </c>
      <c r="K152" s="170">
        <v>250</v>
      </c>
      <c r="L152" s="256" t="s">
        <v>162</v>
      </c>
      <c r="M152" s="250" t="s">
        <v>829</v>
      </c>
      <c r="N152" s="155" t="s">
        <v>1472</v>
      </c>
      <c r="O152" s="144" t="s">
        <v>831</v>
      </c>
      <c r="P152" s="144" t="s">
        <v>833</v>
      </c>
      <c r="Q152" s="248">
        <v>535459</v>
      </c>
      <c r="R152" s="248">
        <v>210000</v>
      </c>
      <c r="S152" s="248">
        <v>9000</v>
      </c>
      <c r="T152" s="248">
        <v>0</v>
      </c>
      <c r="U152" s="248">
        <v>0</v>
      </c>
      <c r="V152" s="248">
        <v>0</v>
      </c>
      <c r="W152" s="248">
        <v>0</v>
      </c>
      <c r="X152" s="248">
        <v>0</v>
      </c>
      <c r="Y152" s="248">
        <v>0</v>
      </c>
      <c r="Z152" s="280">
        <v>754459</v>
      </c>
      <c r="AA152" s="249"/>
    </row>
    <row r="153" spans="2:27" ht="96" x14ac:dyDescent="0.25">
      <c r="B153" s="571"/>
      <c r="C153" s="266" t="s">
        <v>781</v>
      </c>
      <c r="D153" s="338" t="s">
        <v>1468</v>
      </c>
      <c r="E153" s="284" t="s">
        <v>1007</v>
      </c>
      <c r="F153" s="328" t="s">
        <v>1469</v>
      </c>
      <c r="G153" s="285" t="s">
        <v>154</v>
      </c>
      <c r="H153" s="285" t="s">
        <v>157</v>
      </c>
      <c r="I153" s="328" t="s">
        <v>1470</v>
      </c>
      <c r="J153" s="330">
        <v>200</v>
      </c>
      <c r="K153" s="330">
        <v>200</v>
      </c>
      <c r="L153" s="331" t="s">
        <v>159</v>
      </c>
      <c r="M153" s="331" t="s">
        <v>828</v>
      </c>
      <c r="N153" s="341">
        <v>1</v>
      </c>
      <c r="O153" s="290" t="s">
        <v>831</v>
      </c>
      <c r="P153" s="290" t="s">
        <v>833</v>
      </c>
      <c r="Q153" s="223">
        <v>321275.40000000002</v>
      </c>
      <c r="R153" s="223">
        <v>126000</v>
      </c>
      <c r="S153" s="223">
        <v>5400</v>
      </c>
      <c r="T153" s="223">
        <v>0</v>
      </c>
      <c r="U153" s="223">
        <v>0</v>
      </c>
      <c r="V153" s="223">
        <v>0</v>
      </c>
      <c r="W153" s="223">
        <v>0</v>
      </c>
      <c r="X153" s="223">
        <v>0</v>
      </c>
      <c r="Y153" s="223">
        <v>0</v>
      </c>
      <c r="Z153" s="281">
        <v>452675.4</v>
      </c>
      <c r="AA153" s="253">
        <v>60</v>
      </c>
    </row>
    <row r="154" spans="2:27" ht="48" x14ac:dyDescent="0.25">
      <c r="B154" s="571"/>
      <c r="C154" s="266" t="s">
        <v>782</v>
      </c>
      <c r="D154" s="188" t="s">
        <v>1003</v>
      </c>
      <c r="E154" s="171" t="s">
        <v>1008</v>
      </c>
      <c r="F154" s="173" t="s">
        <v>1056</v>
      </c>
      <c r="G154" s="245" t="s">
        <v>154</v>
      </c>
      <c r="H154" s="245" t="s">
        <v>157</v>
      </c>
      <c r="I154" s="173" t="s">
        <v>1465</v>
      </c>
      <c r="J154" s="170">
        <v>25</v>
      </c>
      <c r="K154" s="170">
        <v>50</v>
      </c>
      <c r="L154" s="250" t="s">
        <v>159</v>
      </c>
      <c r="M154" s="250" t="s">
        <v>828</v>
      </c>
      <c r="N154" s="254">
        <v>0.5</v>
      </c>
      <c r="O154" s="144" t="s">
        <v>831</v>
      </c>
      <c r="P154" s="144" t="s">
        <v>833</v>
      </c>
      <c r="Q154" s="223">
        <v>214183.59999999998</v>
      </c>
      <c r="R154" s="223">
        <v>83999.999999999985</v>
      </c>
      <c r="S154" s="223">
        <v>3599.9999999999995</v>
      </c>
      <c r="T154" s="223">
        <v>0</v>
      </c>
      <c r="U154" s="223">
        <v>0</v>
      </c>
      <c r="V154" s="223">
        <v>0</v>
      </c>
      <c r="W154" s="223">
        <v>0</v>
      </c>
      <c r="X154" s="223">
        <v>0</v>
      </c>
      <c r="Y154" s="223">
        <v>0</v>
      </c>
      <c r="Z154" s="281">
        <v>301783.59999999998</v>
      </c>
      <c r="AA154" s="253">
        <v>39.999999999999993</v>
      </c>
    </row>
    <row r="155" spans="2:27" ht="15.75" x14ac:dyDescent="0.25">
      <c r="B155" s="358"/>
      <c r="E155" s="352"/>
    </row>
    <row r="156" spans="2:27" ht="96" x14ac:dyDescent="0.25">
      <c r="B156" s="571" t="s">
        <v>1262</v>
      </c>
      <c r="C156" s="265" t="s">
        <v>139</v>
      </c>
      <c r="D156" s="190" t="s">
        <v>1059</v>
      </c>
      <c r="E156" s="376" t="s">
        <v>1625</v>
      </c>
      <c r="F156" s="173" t="s">
        <v>1461</v>
      </c>
      <c r="G156" s="336" t="s">
        <v>154</v>
      </c>
      <c r="H156" s="336" t="s">
        <v>157</v>
      </c>
      <c r="I156" s="203" t="s">
        <v>1462</v>
      </c>
      <c r="J156" s="170">
        <v>54.1</v>
      </c>
      <c r="K156" s="170">
        <v>142.6</v>
      </c>
      <c r="L156" s="250" t="s">
        <v>162</v>
      </c>
      <c r="M156" s="250" t="s">
        <v>830</v>
      </c>
      <c r="N156" s="377" t="s">
        <v>1463</v>
      </c>
      <c r="O156" s="378" t="s">
        <v>831</v>
      </c>
      <c r="P156" s="378" t="s">
        <v>833</v>
      </c>
      <c r="Q156" s="248">
        <v>326061</v>
      </c>
      <c r="R156" s="251">
        <v>36000</v>
      </c>
      <c r="S156" s="251">
        <v>6000</v>
      </c>
      <c r="T156" s="251">
        <v>0</v>
      </c>
      <c r="U156" s="251">
        <v>0</v>
      </c>
      <c r="V156" s="251">
        <v>0</v>
      </c>
      <c r="W156" s="251">
        <v>0</v>
      </c>
      <c r="X156" s="251">
        <v>0</v>
      </c>
      <c r="Y156" s="252">
        <v>0</v>
      </c>
      <c r="Z156" s="282">
        <v>368061</v>
      </c>
      <c r="AA156" s="249"/>
    </row>
    <row r="157" spans="2:27" ht="132" x14ac:dyDescent="0.25">
      <c r="B157" s="571"/>
      <c r="C157" s="266" t="s">
        <v>608</v>
      </c>
      <c r="D157" s="379" t="s">
        <v>1067</v>
      </c>
      <c r="E157" s="379" t="s">
        <v>1071</v>
      </c>
      <c r="F157" s="379" t="s">
        <v>1162</v>
      </c>
      <c r="G157" s="380" t="s">
        <v>154</v>
      </c>
      <c r="H157" s="380" t="s">
        <v>157</v>
      </c>
      <c r="I157" s="381" t="s">
        <v>1460</v>
      </c>
      <c r="J157" s="382">
        <v>18</v>
      </c>
      <c r="K157" s="382">
        <v>18</v>
      </c>
      <c r="L157" s="383" t="s">
        <v>159</v>
      </c>
      <c r="M157" s="383" t="s">
        <v>828</v>
      </c>
      <c r="N157" s="364">
        <v>1</v>
      </c>
      <c r="O157" s="384" t="s">
        <v>831</v>
      </c>
      <c r="P157" s="384" t="s">
        <v>833</v>
      </c>
      <c r="Q157" s="223">
        <v>65212.2</v>
      </c>
      <c r="R157" s="223">
        <v>7200</v>
      </c>
      <c r="S157" s="223">
        <v>1200</v>
      </c>
      <c r="T157" s="223">
        <v>0</v>
      </c>
      <c r="U157" s="223">
        <v>0</v>
      </c>
      <c r="V157" s="223">
        <v>0</v>
      </c>
      <c r="W157" s="223">
        <v>0</v>
      </c>
      <c r="X157" s="223">
        <v>0</v>
      </c>
      <c r="Y157" s="223">
        <v>0</v>
      </c>
      <c r="Z157" s="281">
        <v>73612.2</v>
      </c>
      <c r="AA157" s="253">
        <v>20</v>
      </c>
    </row>
    <row r="158" spans="2:27" ht="120" x14ac:dyDescent="0.25">
      <c r="B158" s="571"/>
      <c r="C158" s="267" t="s">
        <v>609</v>
      </c>
      <c r="D158" s="188" t="s">
        <v>1458</v>
      </c>
      <c r="E158" s="171" t="s">
        <v>1072</v>
      </c>
      <c r="F158" s="172" t="s">
        <v>1163</v>
      </c>
      <c r="G158" s="336" t="s">
        <v>154</v>
      </c>
      <c r="H158" s="336" t="s">
        <v>157</v>
      </c>
      <c r="I158" s="172" t="s">
        <v>1459</v>
      </c>
      <c r="J158" s="170">
        <v>15</v>
      </c>
      <c r="K158" s="170">
        <v>15</v>
      </c>
      <c r="L158" s="250" t="s">
        <v>159</v>
      </c>
      <c r="M158" s="250" t="s">
        <v>828</v>
      </c>
      <c r="N158" s="385">
        <v>1</v>
      </c>
      <c r="O158" s="378" t="s">
        <v>831</v>
      </c>
      <c r="P158" s="378" t="s">
        <v>833</v>
      </c>
      <c r="Q158" s="223">
        <v>48909.15</v>
      </c>
      <c r="R158" s="223">
        <v>5400</v>
      </c>
      <c r="S158" s="223">
        <v>900</v>
      </c>
      <c r="T158" s="223">
        <v>0</v>
      </c>
      <c r="U158" s="223">
        <v>0</v>
      </c>
      <c r="V158" s="223">
        <v>0</v>
      </c>
      <c r="W158" s="223">
        <v>0</v>
      </c>
      <c r="X158" s="223">
        <v>0</v>
      </c>
      <c r="Y158" s="223">
        <v>0</v>
      </c>
      <c r="Z158" s="281">
        <v>55209.15</v>
      </c>
      <c r="AA158" s="253">
        <v>15</v>
      </c>
    </row>
    <row r="159" spans="2:27" ht="84" x14ac:dyDescent="0.25">
      <c r="B159" s="571"/>
      <c r="C159" s="266" t="s">
        <v>684</v>
      </c>
      <c r="D159" s="379" t="s">
        <v>1068</v>
      </c>
      <c r="E159" s="379" t="s">
        <v>1073</v>
      </c>
      <c r="F159" s="379" t="s">
        <v>1164</v>
      </c>
      <c r="G159" s="380" t="s">
        <v>154</v>
      </c>
      <c r="H159" s="380" t="s">
        <v>157</v>
      </c>
      <c r="I159" s="381" t="s">
        <v>1457</v>
      </c>
      <c r="J159" s="382">
        <v>10</v>
      </c>
      <c r="K159" s="382">
        <v>10</v>
      </c>
      <c r="L159" s="383" t="s">
        <v>159</v>
      </c>
      <c r="M159" s="383" t="s">
        <v>828</v>
      </c>
      <c r="N159" s="364">
        <v>1</v>
      </c>
      <c r="O159" s="384" t="s">
        <v>831</v>
      </c>
      <c r="P159" s="384" t="s">
        <v>833</v>
      </c>
      <c r="Q159" s="223">
        <v>48909.15</v>
      </c>
      <c r="R159" s="223">
        <v>5400</v>
      </c>
      <c r="S159" s="223">
        <v>900</v>
      </c>
      <c r="T159" s="223">
        <v>0</v>
      </c>
      <c r="U159" s="223">
        <v>0</v>
      </c>
      <c r="V159" s="223">
        <v>0</v>
      </c>
      <c r="W159" s="223">
        <v>0</v>
      </c>
      <c r="X159" s="223">
        <v>0</v>
      </c>
      <c r="Y159" s="223">
        <v>0</v>
      </c>
      <c r="Z159" s="281">
        <v>55209.15</v>
      </c>
      <c r="AA159" s="253">
        <v>15</v>
      </c>
    </row>
    <row r="160" spans="2:27" ht="93.75" customHeight="1" x14ac:dyDescent="0.25">
      <c r="B160" s="571"/>
      <c r="C160" s="267" t="s">
        <v>685</v>
      </c>
      <c r="D160" s="188" t="s">
        <v>1069</v>
      </c>
      <c r="E160" s="171" t="s">
        <v>1074</v>
      </c>
      <c r="F160" s="172" t="s">
        <v>1165</v>
      </c>
      <c r="G160" s="336" t="s">
        <v>154</v>
      </c>
      <c r="H160" s="336" t="s">
        <v>157</v>
      </c>
      <c r="I160" s="172" t="s">
        <v>1456</v>
      </c>
      <c r="J160" s="170">
        <v>10</v>
      </c>
      <c r="K160" s="170">
        <v>10</v>
      </c>
      <c r="L160" s="250" t="s">
        <v>159</v>
      </c>
      <c r="M160" s="250" t="s">
        <v>828</v>
      </c>
      <c r="N160" s="385">
        <v>1</v>
      </c>
      <c r="O160" s="378" t="s">
        <v>831</v>
      </c>
      <c r="P160" s="378" t="s">
        <v>833</v>
      </c>
      <c r="Q160" s="223">
        <v>65212.2</v>
      </c>
      <c r="R160" s="223">
        <v>7200</v>
      </c>
      <c r="S160" s="223">
        <v>1200</v>
      </c>
      <c r="T160" s="223">
        <v>0</v>
      </c>
      <c r="U160" s="223">
        <v>0</v>
      </c>
      <c r="V160" s="223">
        <v>0</v>
      </c>
      <c r="W160" s="223">
        <v>0</v>
      </c>
      <c r="X160" s="223">
        <v>0</v>
      </c>
      <c r="Y160" s="223">
        <v>0</v>
      </c>
      <c r="Z160" s="281">
        <v>73612.2</v>
      </c>
      <c r="AA160" s="253">
        <v>20</v>
      </c>
    </row>
    <row r="161" spans="2:27" ht="84" x14ac:dyDescent="0.25">
      <c r="B161" s="571"/>
      <c r="C161" s="266" t="s">
        <v>686</v>
      </c>
      <c r="D161" s="379" t="s">
        <v>1070</v>
      </c>
      <c r="E161" s="379" t="s">
        <v>1075</v>
      </c>
      <c r="F161" s="379" t="s">
        <v>1166</v>
      </c>
      <c r="G161" s="380" t="s">
        <v>154</v>
      </c>
      <c r="H161" s="380" t="s">
        <v>157</v>
      </c>
      <c r="I161" s="381" t="s">
        <v>1455</v>
      </c>
      <c r="J161" s="382">
        <v>150</v>
      </c>
      <c r="K161" s="382">
        <v>400</v>
      </c>
      <c r="L161" s="383" t="s">
        <v>159</v>
      </c>
      <c r="M161" s="383" t="s">
        <v>828</v>
      </c>
      <c r="N161" s="364">
        <v>1</v>
      </c>
      <c r="O161" s="384" t="s">
        <v>831</v>
      </c>
      <c r="P161" s="384" t="s">
        <v>833</v>
      </c>
      <c r="Q161" s="223">
        <v>97818.3</v>
      </c>
      <c r="R161" s="223">
        <v>10800</v>
      </c>
      <c r="S161" s="223">
        <v>1800</v>
      </c>
      <c r="T161" s="223">
        <v>0</v>
      </c>
      <c r="U161" s="223">
        <v>0</v>
      </c>
      <c r="V161" s="223">
        <v>0</v>
      </c>
      <c r="W161" s="223">
        <v>0</v>
      </c>
      <c r="X161" s="223">
        <v>0</v>
      </c>
      <c r="Y161" s="223">
        <v>0</v>
      </c>
      <c r="Z161" s="281">
        <v>110418.3</v>
      </c>
      <c r="AA161" s="253">
        <v>30</v>
      </c>
    </row>
    <row r="162" spans="2:27" ht="72" x14ac:dyDescent="0.25">
      <c r="B162" s="571" t="s">
        <v>9</v>
      </c>
      <c r="C162" s="265" t="s">
        <v>649</v>
      </c>
      <c r="D162" s="190" t="s">
        <v>1060</v>
      </c>
      <c r="E162" s="386" t="s">
        <v>1626</v>
      </c>
      <c r="F162" s="172" t="s">
        <v>1453</v>
      </c>
      <c r="G162" s="336" t="s">
        <v>154</v>
      </c>
      <c r="H162" s="336" t="s">
        <v>157</v>
      </c>
      <c r="I162" s="203" t="s">
        <v>1454</v>
      </c>
      <c r="J162" s="170">
        <v>39</v>
      </c>
      <c r="K162" s="170">
        <v>39</v>
      </c>
      <c r="L162" s="246" t="s">
        <v>162</v>
      </c>
      <c r="M162" s="250" t="s">
        <v>830</v>
      </c>
      <c r="N162" s="377" t="s">
        <v>1444</v>
      </c>
      <c r="O162" s="378" t="s">
        <v>831</v>
      </c>
      <c r="P162" s="378" t="s">
        <v>833</v>
      </c>
      <c r="Q162" s="248">
        <v>85327</v>
      </c>
      <c r="R162" s="248">
        <v>11000</v>
      </c>
      <c r="S162" s="248">
        <v>4000</v>
      </c>
      <c r="T162" s="248">
        <v>0</v>
      </c>
      <c r="U162" s="248">
        <v>0</v>
      </c>
      <c r="V162" s="248">
        <v>0</v>
      </c>
      <c r="W162" s="248">
        <v>0</v>
      </c>
      <c r="X162" s="248">
        <v>0</v>
      </c>
      <c r="Y162" s="248">
        <v>0</v>
      </c>
      <c r="Z162" s="282">
        <v>100327</v>
      </c>
      <c r="AA162" s="249"/>
    </row>
    <row r="163" spans="2:27" ht="108" x14ac:dyDescent="0.25">
      <c r="B163" s="571"/>
      <c r="C163" s="266" t="s">
        <v>650</v>
      </c>
      <c r="D163" s="379" t="s">
        <v>1077</v>
      </c>
      <c r="E163" s="379" t="s">
        <v>1451</v>
      </c>
      <c r="F163" s="379" t="s">
        <v>1167</v>
      </c>
      <c r="G163" s="380" t="s">
        <v>154</v>
      </c>
      <c r="H163" s="380" t="s">
        <v>157</v>
      </c>
      <c r="I163" s="381" t="s">
        <v>1452</v>
      </c>
      <c r="J163" s="382">
        <v>50</v>
      </c>
      <c r="K163" s="382">
        <v>50</v>
      </c>
      <c r="L163" s="383" t="s">
        <v>159</v>
      </c>
      <c r="M163" s="383" t="s">
        <v>828</v>
      </c>
      <c r="N163" s="364">
        <v>1</v>
      </c>
      <c r="O163" s="384" t="s">
        <v>831</v>
      </c>
      <c r="P163" s="384" t="s">
        <v>833</v>
      </c>
      <c r="Q163" s="223">
        <v>25598.1</v>
      </c>
      <c r="R163" s="223">
        <v>3300</v>
      </c>
      <c r="S163" s="223">
        <v>1200</v>
      </c>
      <c r="T163" s="223">
        <v>0</v>
      </c>
      <c r="U163" s="223">
        <v>0</v>
      </c>
      <c r="V163" s="223">
        <v>0</v>
      </c>
      <c r="W163" s="223">
        <v>0</v>
      </c>
      <c r="X163" s="223">
        <v>0</v>
      </c>
      <c r="Y163" s="223">
        <v>0</v>
      </c>
      <c r="Z163" s="281">
        <v>30098.1</v>
      </c>
      <c r="AA163" s="253">
        <v>30</v>
      </c>
    </row>
    <row r="164" spans="2:27" ht="108" x14ac:dyDescent="0.25">
      <c r="B164" s="571"/>
      <c r="C164" s="266" t="s">
        <v>931</v>
      </c>
      <c r="D164" s="376" t="s">
        <v>1078</v>
      </c>
      <c r="E164" s="376" t="s">
        <v>1081</v>
      </c>
      <c r="F164" s="172" t="s">
        <v>1449</v>
      </c>
      <c r="G164" s="336" t="s">
        <v>154</v>
      </c>
      <c r="H164" s="336" t="s">
        <v>157</v>
      </c>
      <c r="I164" s="172" t="s">
        <v>1450</v>
      </c>
      <c r="J164" s="170">
        <v>100</v>
      </c>
      <c r="K164" s="170">
        <v>100</v>
      </c>
      <c r="L164" s="246" t="s">
        <v>159</v>
      </c>
      <c r="M164" s="250" t="s">
        <v>828</v>
      </c>
      <c r="N164" s="385">
        <v>1</v>
      </c>
      <c r="O164" s="378" t="s">
        <v>831</v>
      </c>
      <c r="P164" s="378" t="s">
        <v>833</v>
      </c>
      <c r="Q164" s="223">
        <v>17065.400000000001</v>
      </c>
      <c r="R164" s="223">
        <v>2200.0000000000005</v>
      </c>
      <c r="S164" s="223">
        <v>800.00000000000011</v>
      </c>
      <c r="T164" s="223">
        <v>0</v>
      </c>
      <c r="U164" s="223">
        <v>0</v>
      </c>
      <c r="V164" s="223">
        <v>0</v>
      </c>
      <c r="W164" s="223">
        <v>0</v>
      </c>
      <c r="X164" s="223">
        <v>0</v>
      </c>
      <c r="Y164" s="223">
        <v>0</v>
      </c>
      <c r="Z164" s="281">
        <v>20065.400000000005</v>
      </c>
      <c r="AA164" s="253">
        <v>20.000000000000004</v>
      </c>
    </row>
    <row r="165" spans="2:27" ht="108" x14ac:dyDescent="0.25">
      <c r="B165" s="571"/>
      <c r="C165" s="266" t="s">
        <v>932</v>
      </c>
      <c r="D165" s="379" t="s">
        <v>1079</v>
      </c>
      <c r="E165" s="379" t="s">
        <v>1082</v>
      </c>
      <c r="F165" s="379" t="s">
        <v>1448</v>
      </c>
      <c r="G165" s="380" t="s">
        <v>154</v>
      </c>
      <c r="H165" s="380" t="s">
        <v>157</v>
      </c>
      <c r="I165" s="381" t="s">
        <v>1447</v>
      </c>
      <c r="J165" s="382">
        <v>20</v>
      </c>
      <c r="K165" s="382">
        <v>20</v>
      </c>
      <c r="L165" s="383" t="s">
        <v>159</v>
      </c>
      <c r="M165" s="383" t="s">
        <v>828</v>
      </c>
      <c r="N165" s="364">
        <v>1</v>
      </c>
      <c r="O165" s="384" t="s">
        <v>831</v>
      </c>
      <c r="P165" s="384" t="s">
        <v>833</v>
      </c>
      <c r="Q165" s="223">
        <v>21331.75</v>
      </c>
      <c r="R165" s="223">
        <v>2750</v>
      </c>
      <c r="S165" s="223">
        <v>1000</v>
      </c>
      <c r="T165" s="223">
        <v>0</v>
      </c>
      <c r="U165" s="223">
        <v>0</v>
      </c>
      <c r="V165" s="223">
        <v>0</v>
      </c>
      <c r="W165" s="223">
        <v>0</v>
      </c>
      <c r="X165" s="223">
        <v>0</v>
      </c>
      <c r="Y165" s="223">
        <v>0</v>
      </c>
      <c r="Z165" s="281">
        <v>25081.75</v>
      </c>
      <c r="AA165" s="253">
        <v>25</v>
      </c>
    </row>
    <row r="166" spans="2:27" ht="72" x14ac:dyDescent="0.25">
      <c r="B166" s="571"/>
      <c r="C166" s="266" t="s">
        <v>1076</v>
      </c>
      <c r="D166" s="376" t="s">
        <v>1080</v>
      </c>
      <c r="E166" s="376" t="s">
        <v>1083</v>
      </c>
      <c r="F166" s="172" t="s">
        <v>1445</v>
      </c>
      <c r="G166" s="336" t="s">
        <v>154</v>
      </c>
      <c r="H166" s="336" t="s">
        <v>157</v>
      </c>
      <c r="I166" s="172" t="s">
        <v>1446</v>
      </c>
      <c r="J166" s="170">
        <v>10</v>
      </c>
      <c r="K166" s="170">
        <v>10</v>
      </c>
      <c r="L166" s="246" t="s">
        <v>159</v>
      </c>
      <c r="M166" s="250" t="s">
        <v>828</v>
      </c>
      <c r="N166" s="385">
        <v>1</v>
      </c>
      <c r="O166" s="378" t="s">
        <v>831</v>
      </c>
      <c r="P166" s="378" t="s">
        <v>833</v>
      </c>
      <c r="Q166" s="223">
        <v>21331.75</v>
      </c>
      <c r="R166" s="223">
        <v>2750</v>
      </c>
      <c r="S166" s="223">
        <v>1000</v>
      </c>
      <c r="T166" s="223">
        <v>0</v>
      </c>
      <c r="U166" s="223">
        <v>0</v>
      </c>
      <c r="V166" s="223">
        <v>0</v>
      </c>
      <c r="W166" s="223">
        <v>0</v>
      </c>
      <c r="X166" s="223">
        <v>0</v>
      </c>
      <c r="Y166" s="223">
        <v>0</v>
      </c>
      <c r="Z166" s="281">
        <v>25081.75</v>
      </c>
      <c r="AA166" s="253">
        <v>25</v>
      </c>
    </row>
    <row r="167" spans="2:27" ht="108" x14ac:dyDescent="0.25">
      <c r="B167" s="571" t="s">
        <v>1263</v>
      </c>
      <c r="C167" s="265" t="s">
        <v>656</v>
      </c>
      <c r="D167" s="190" t="s">
        <v>1061</v>
      </c>
      <c r="E167" s="376" t="s">
        <v>1627</v>
      </c>
      <c r="F167" s="172" t="s">
        <v>1168</v>
      </c>
      <c r="G167" s="336" t="s">
        <v>154</v>
      </c>
      <c r="H167" s="336" t="s">
        <v>157</v>
      </c>
      <c r="I167" s="203" t="s">
        <v>1443</v>
      </c>
      <c r="J167" s="170">
        <v>130</v>
      </c>
      <c r="K167" s="170">
        <v>130</v>
      </c>
      <c r="L167" s="250" t="s">
        <v>162</v>
      </c>
      <c r="M167" s="250" t="s">
        <v>830</v>
      </c>
      <c r="N167" s="377" t="s">
        <v>1444</v>
      </c>
      <c r="O167" s="378" t="s">
        <v>831</v>
      </c>
      <c r="P167" s="378" t="s">
        <v>833</v>
      </c>
      <c r="Q167" s="248">
        <v>260210</v>
      </c>
      <c r="R167" s="248">
        <v>21000</v>
      </c>
      <c r="S167" s="248">
        <v>4000</v>
      </c>
      <c r="T167" s="248">
        <v>0</v>
      </c>
      <c r="U167" s="248">
        <v>0</v>
      </c>
      <c r="V167" s="248">
        <v>0</v>
      </c>
      <c r="W167" s="248">
        <v>0</v>
      </c>
      <c r="X167" s="248">
        <v>0</v>
      </c>
      <c r="Y167" s="248">
        <v>0</v>
      </c>
      <c r="Z167" s="282">
        <v>285210</v>
      </c>
      <c r="AA167" s="249"/>
    </row>
    <row r="168" spans="2:27" ht="48" x14ac:dyDescent="0.25">
      <c r="B168" s="571"/>
      <c r="C168" s="266" t="s">
        <v>697</v>
      </c>
      <c r="D168" s="379" t="s">
        <v>1088</v>
      </c>
      <c r="E168" s="379" t="s">
        <v>1094</v>
      </c>
      <c r="F168" s="379" t="s">
        <v>1441</v>
      </c>
      <c r="G168" s="380" t="s">
        <v>154</v>
      </c>
      <c r="H168" s="380" t="s">
        <v>157</v>
      </c>
      <c r="I168" s="381" t="s">
        <v>1442</v>
      </c>
      <c r="J168" s="382">
        <v>100</v>
      </c>
      <c r="K168" s="382">
        <v>100</v>
      </c>
      <c r="L168" s="383" t="s">
        <v>159</v>
      </c>
      <c r="M168" s="383" t="s">
        <v>828</v>
      </c>
      <c r="N168" s="364">
        <v>1</v>
      </c>
      <c r="O168" s="384" t="s">
        <v>831</v>
      </c>
      <c r="P168" s="384" t="s">
        <v>833</v>
      </c>
      <c r="Q168" s="223">
        <v>39031.5</v>
      </c>
      <c r="R168" s="223">
        <v>3150</v>
      </c>
      <c r="S168" s="223">
        <v>600</v>
      </c>
      <c r="T168" s="223">
        <v>0</v>
      </c>
      <c r="U168" s="223">
        <v>0</v>
      </c>
      <c r="V168" s="223">
        <v>0</v>
      </c>
      <c r="W168" s="223">
        <v>0</v>
      </c>
      <c r="X168" s="223">
        <v>0</v>
      </c>
      <c r="Y168" s="223">
        <v>0</v>
      </c>
      <c r="Z168" s="281">
        <v>42781.5</v>
      </c>
      <c r="AA168" s="253">
        <v>15</v>
      </c>
    </row>
    <row r="169" spans="2:27" ht="56.25" customHeight="1" x14ac:dyDescent="0.25">
      <c r="B169" s="571"/>
      <c r="C169" s="266" t="s">
        <v>698</v>
      </c>
      <c r="D169" s="333" t="s">
        <v>1089</v>
      </c>
      <c r="E169" s="335" t="s">
        <v>1095</v>
      </c>
      <c r="F169" s="335" t="s">
        <v>1439</v>
      </c>
      <c r="G169" s="387" t="s">
        <v>154</v>
      </c>
      <c r="H169" s="387" t="s">
        <v>157</v>
      </c>
      <c r="I169" s="335" t="s">
        <v>1440</v>
      </c>
      <c r="J169" s="194">
        <v>100</v>
      </c>
      <c r="K169" s="194">
        <v>100</v>
      </c>
      <c r="L169" s="387" t="s">
        <v>159</v>
      </c>
      <c r="M169" s="387" t="s">
        <v>828</v>
      </c>
      <c r="N169" s="342">
        <v>1</v>
      </c>
      <c r="O169" s="333" t="s">
        <v>831</v>
      </c>
      <c r="P169" s="333" t="s">
        <v>833</v>
      </c>
      <c r="Q169" s="223">
        <v>39031.5</v>
      </c>
      <c r="R169" s="223">
        <v>3150</v>
      </c>
      <c r="S169" s="223">
        <v>600</v>
      </c>
      <c r="T169" s="223">
        <v>0</v>
      </c>
      <c r="U169" s="223">
        <v>0</v>
      </c>
      <c r="V169" s="223">
        <v>0</v>
      </c>
      <c r="W169" s="223">
        <v>0</v>
      </c>
      <c r="X169" s="223">
        <v>0</v>
      </c>
      <c r="Y169" s="223">
        <v>0</v>
      </c>
      <c r="Z169" s="281">
        <v>42781.5</v>
      </c>
      <c r="AA169" s="253">
        <v>15</v>
      </c>
    </row>
    <row r="170" spans="2:27" ht="125.25" customHeight="1" x14ac:dyDescent="0.25">
      <c r="B170" s="571"/>
      <c r="C170" s="266" t="s">
        <v>1084</v>
      </c>
      <c r="D170" s="379" t="s">
        <v>1090</v>
      </c>
      <c r="E170" s="379" t="s">
        <v>1096</v>
      </c>
      <c r="F170" s="379" t="s">
        <v>1169</v>
      </c>
      <c r="G170" s="380" t="s">
        <v>154</v>
      </c>
      <c r="H170" s="380" t="s">
        <v>157</v>
      </c>
      <c r="I170" s="381" t="s">
        <v>1438</v>
      </c>
      <c r="J170" s="382">
        <v>300</v>
      </c>
      <c r="K170" s="382">
        <v>300</v>
      </c>
      <c r="L170" s="383" t="s">
        <v>159</v>
      </c>
      <c r="M170" s="383" t="s">
        <v>828</v>
      </c>
      <c r="N170" s="364">
        <v>1</v>
      </c>
      <c r="O170" s="384" t="s">
        <v>831</v>
      </c>
      <c r="P170" s="384" t="s">
        <v>833</v>
      </c>
      <c r="Q170" s="223">
        <v>65052.5</v>
      </c>
      <c r="R170" s="223">
        <v>5250</v>
      </c>
      <c r="S170" s="223">
        <v>1000</v>
      </c>
      <c r="T170" s="223">
        <v>0</v>
      </c>
      <c r="U170" s="223">
        <v>0</v>
      </c>
      <c r="V170" s="223">
        <v>0</v>
      </c>
      <c r="W170" s="223">
        <v>0</v>
      </c>
      <c r="X170" s="223">
        <v>0</v>
      </c>
      <c r="Y170" s="223">
        <v>0</v>
      </c>
      <c r="Z170" s="281">
        <v>71302.5</v>
      </c>
      <c r="AA170" s="253">
        <v>25</v>
      </c>
    </row>
    <row r="171" spans="2:27" ht="48" x14ac:dyDescent="0.25">
      <c r="B171" s="571"/>
      <c r="C171" s="266" t="s">
        <v>1085</v>
      </c>
      <c r="D171" s="333" t="s">
        <v>1091</v>
      </c>
      <c r="E171" s="335" t="s">
        <v>1097</v>
      </c>
      <c r="F171" s="335" t="s">
        <v>1170</v>
      </c>
      <c r="G171" s="387" t="s">
        <v>154</v>
      </c>
      <c r="H171" s="387" t="s">
        <v>157</v>
      </c>
      <c r="I171" s="335" t="s">
        <v>1437</v>
      </c>
      <c r="J171" s="194">
        <v>50</v>
      </c>
      <c r="K171" s="194">
        <v>50</v>
      </c>
      <c r="L171" s="387" t="s">
        <v>159</v>
      </c>
      <c r="M171" s="387" t="s">
        <v>828</v>
      </c>
      <c r="N171" s="342">
        <v>1</v>
      </c>
      <c r="O171" s="333" t="s">
        <v>831</v>
      </c>
      <c r="P171" s="333" t="s">
        <v>833</v>
      </c>
      <c r="Q171" s="223">
        <v>52042</v>
      </c>
      <c r="R171" s="223">
        <v>4200</v>
      </c>
      <c r="S171" s="223">
        <v>800</v>
      </c>
      <c r="T171" s="223">
        <v>0</v>
      </c>
      <c r="U171" s="223">
        <v>0</v>
      </c>
      <c r="V171" s="223">
        <v>0</v>
      </c>
      <c r="W171" s="223">
        <v>0</v>
      </c>
      <c r="X171" s="223">
        <v>0</v>
      </c>
      <c r="Y171" s="223">
        <v>0</v>
      </c>
      <c r="Z171" s="281">
        <v>57042</v>
      </c>
      <c r="AA171" s="253">
        <v>20</v>
      </c>
    </row>
    <row r="172" spans="2:27" ht="48" x14ac:dyDescent="0.25">
      <c r="B172" s="571"/>
      <c r="C172" s="266" t="s">
        <v>1086</v>
      </c>
      <c r="D172" s="379" t="s">
        <v>1092</v>
      </c>
      <c r="E172" s="379" t="s">
        <v>1098</v>
      </c>
      <c r="F172" s="379" t="s">
        <v>1171</v>
      </c>
      <c r="G172" s="380" t="s">
        <v>154</v>
      </c>
      <c r="H172" s="380" t="s">
        <v>157</v>
      </c>
      <c r="I172" s="381" t="s">
        <v>1436</v>
      </c>
      <c r="J172" s="382">
        <v>100</v>
      </c>
      <c r="K172" s="382">
        <v>100</v>
      </c>
      <c r="L172" s="383" t="s">
        <v>159</v>
      </c>
      <c r="M172" s="383" t="s">
        <v>828</v>
      </c>
      <c r="N172" s="364">
        <v>1</v>
      </c>
      <c r="O172" s="384" t="s">
        <v>831</v>
      </c>
      <c r="P172" s="384" t="s">
        <v>833</v>
      </c>
      <c r="Q172" s="223">
        <v>39031.5</v>
      </c>
      <c r="R172" s="223">
        <v>3150</v>
      </c>
      <c r="S172" s="223">
        <v>600</v>
      </c>
      <c r="T172" s="223">
        <v>0</v>
      </c>
      <c r="U172" s="223">
        <v>0</v>
      </c>
      <c r="V172" s="223">
        <v>0</v>
      </c>
      <c r="W172" s="223">
        <v>0</v>
      </c>
      <c r="X172" s="223">
        <v>0</v>
      </c>
      <c r="Y172" s="223">
        <v>0</v>
      </c>
      <c r="Z172" s="281">
        <v>42781.5</v>
      </c>
      <c r="AA172" s="253">
        <v>15</v>
      </c>
    </row>
    <row r="173" spans="2:27" ht="120" customHeight="1" x14ac:dyDescent="0.25">
      <c r="B173" s="571"/>
      <c r="C173" s="266" t="s">
        <v>1087</v>
      </c>
      <c r="D173" s="333" t="s">
        <v>1093</v>
      </c>
      <c r="E173" s="335" t="s">
        <v>1099</v>
      </c>
      <c r="F173" s="335" t="s">
        <v>1434</v>
      </c>
      <c r="G173" s="387" t="s">
        <v>154</v>
      </c>
      <c r="H173" s="387" t="s">
        <v>157</v>
      </c>
      <c r="I173" s="335" t="s">
        <v>1435</v>
      </c>
      <c r="J173" s="194">
        <v>100</v>
      </c>
      <c r="K173" s="194">
        <v>100</v>
      </c>
      <c r="L173" s="387" t="s">
        <v>159</v>
      </c>
      <c r="M173" s="387" t="s">
        <v>828</v>
      </c>
      <c r="N173" s="342">
        <v>1</v>
      </c>
      <c r="O173" s="333" t="s">
        <v>831</v>
      </c>
      <c r="P173" s="333" t="s">
        <v>833</v>
      </c>
      <c r="Q173" s="223">
        <v>26021</v>
      </c>
      <c r="R173" s="223">
        <v>2100</v>
      </c>
      <c r="S173" s="223">
        <v>400</v>
      </c>
      <c r="T173" s="223">
        <v>0</v>
      </c>
      <c r="U173" s="223">
        <v>0</v>
      </c>
      <c r="V173" s="223">
        <v>0</v>
      </c>
      <c r="W173" s="223">
        <v>0</v>
      </c>
      <c r="X173" s="223">
        <v>0</v>
      </c>
      <c r="Y173" s="223">
        <v>0</v>
      </c>
      <c r="Z173" s="281">
        <v>28521</v>
      </c>
      <c r="AA173" s="253">
        <v>10</v>
      </c>
    </row>
    <row r="174" spans="2:27" ht="72" x14ac:dyDescent="0.25">
      <c r="B174" s="571" t="s">
        <v>1264</v>
      </c>
      <c r="C174" s="265" t="s">
        <v>657</v>
      </c>
      <c r="D174" s="190" t="s">
        <v>1062</v>
      </c>
      <c r="E174" s="388" t="s">
        <v>1628</v>
      </c>
      <c r="F174" s="172" t="s">
        <v>1172</v>
      </c>
      <c r="G174" s="336" t="s">
        <v>154</v>
      </c>
      <c r="H174" s="336" t="s">
        <v>157</v>
      </c>
      <c r="I174" s="203" t="s">
        <v>1432</v>
      </c>
      <c r="J174" s="170">
        <v>1042.4000000000001</v>
      </c>
      <c r="K174" s="170">
        <v>1563.6</v>
      </c>
      <c r="L174" s="246" t="s">
        <v>162</v>
      </c>
      <c r="M174" s="250" t="s">
        <v>830</v>
      </c>
      <c r="N174" s="377" t="s">
        <v>1433</v>
      </c>
      <c r="O174" s="378" t="s">
        <v>831</v>
      </c>
      <c r="P174" s="378" t="s">
        <v>833</v>
      </c>
      <c r="Q174" s="248">
        <v>108029</v>
      </c>
      <c r="R174" s="248">
        <v>30000</v>
      </c>
      <c r="S174" s="248">
        <v>6000</v>
      </c>
      <c r="T174" s="248">
        <v>0</v>
      </c>
      <c r="U174" s="248">
        <v>0</v>
      </c>
      <c r="V174" s="248">
        <v>0</v>
      </c>
      <c r="W174" s="248">
        <v>0</v>
      </c>
      <c r="X174" s="248">
        <v>0</v>
      </c>
      <c r="Y174" s="248">
        <v>0</v>
      </c>
      <c r="Z174" s="282">
        <v>144029</v>
      </c>
      <c r="AA174" s="249"/>
    </row>
    <row r="175" spans="2:27" ht="132" x14ac:dyDescent="0.25">
      <c r="B175" s="571"/>
      <c r="C175" s="266" t="s">
        <v>700</v>
      </c>
      <c r="D175" s="379" t="s">
        <v>1100</v>
      </c>
      <c r="E175" s="379" t="s">
        <v>1102</v>
      </c>
      <c r="F175" s="379" t="s">
        <v>1173</v>
      </c>
      <c r="G175" s="380" t="s">
        <v>154</v>
      </c>
      <c r="H175" s="380" t="s">
        <v>157</v>
      </c>
      <c r="I175" s="381" t="s">
        <v>1431</v>
      </c>
      <c r="J175" s="382">
        <v>6</v>
      </c>
      <c r="K175" s="382">
        <v>6</v>
      </c>
      <c r="L175" s="383" t="s">
        <v>159</v>
      </c>
      <c r="M175" s="383" t="s">
        <v>828</v>
      </c>
      <c r="N175" s="364">
        <v>1</v>
      </c>
      <c r="O175" s="384" t="s">
        <v>831</v>
      </c>
      <c r="P175" s="384" t="s">
        <v>833</v>
      </c>
      <c r="Q175" s="223">
        <v>70218.850000000006</v>
      </c>
      <c r="R175" s="223">
        <v>19500</v>
      </c>
      <c r="S175" s="223">
        <v>3900</v>
      </c>
      <c r="T175" s="223">
        <v>0</v>
      </c>
      <c r="U175" s="223">
        <v>0</v>
      </c>
      <c r="V175" s="223">
        <v>0</v>
      </c>
      <c r="W175" s="223">
        <v>0</v>
      </c>
      <c r="X175" s="223">
        <v>0</v>
      </c>
      <c r="Y175" s="223">
        <v>0</v>
      </c>
      <c r="Z175" s="281">
        <v>93618.85</v>
      </c>
      <c r="AA175" s="253">
        <v>65</v>
      </c>
    </row>
    <row r="176" spans="2:27" ht="96" x14ac:dyDescent="0.25">
      <c r="B176" s="571"/>
      <c r="C176" s="266" t="s">
        <v>701</v>
      </c>
      <c r="D176" s="376" t="s">
        <v>1101</v>
      </c>
      <c r="E176" s="388" t="s">
        <v>1103</v>
      </c>
      <c r="F176" s="172" t="s">
        <v>1174</v>
      </c>
      <c r="G176" s="336" t="s">
        <v>154</v>
      </c>
      <c r="H176" s="336" t="s">
        <v>157</v>
      </c>
      <c r="I176" s="172" t="s">
        <v>1430</v>
      </c>
      <c r="J176" s="170">
        <v>2600</v>
      </c>
      <c r="K176" s="170">
        <v>2600</v>
      </c>
      <c r="L176" s="246" t="s">
        <v>159</v>
      </c>
      <c r="M176" s="250" t="s">
        <v>828</v>
      </c>
      <c r="N176" s="385">
        <v>1</v>
      </c>
      <c r="O176" s="378" t="s">
        <v>831</v>
      </c>
      <c r="P176" s="378" t="s">
        <v>833</v>
      </c>
      <c r="Q176" s="223">
        <v>37810.15</v>
      </c>
      <c r="R176" s="223">
        <v>10500</v>
      </c>
      <c r="S176" s="223">
        <v>2100</v>
      </c>
      <c r="T176" s="223">
        <v>0</v>
      </c>
      <c r="U176" s="223">
        <v>0</v>
      </c>
      <c r="V176" s="223">
        <v>0</v>
      </c>
      <c r="W176" s="223">
        <v>0</v>
      </c>
      <c r="X176" s="223">
        <v>0</v>
      </c>
      <c r="Y176" s="223">
        <v>0</v>
      </c>
      <c r="Z176" s="281">
        <v>50410.15</v>
      </c>
      <c r="AA176" s="253">
        <v>35</v>
      </c>
    </row>
    <row r="177" spans="2:27" ht="108" x14ac:dyDescent="0.25">
      <c r="B177" s="571" t="s">
        <v>1265</v>
      </c>
      <c r="C177" s="265" t="s">
        <v>658</v>
      </c>
      <c r="D177" s="190" t="s">
        <v>1063</v>
      </c>
      <c r="E177" s="357" t="s">
        <v>1629</v>
      </c>
      <c r="F177" s="172" t="s">
        <v>1175</v>
      </c>
      <c r="G177" s="336" t="s">
        <v>154</v>
      </c>
      <c r="H177" s="336" t="s">
        <v>157</v>
      </c>
      <c r="I177" s="203" t="s">
        <v>1428</v>
      </c>
      <c r="J177" s="170">
        <v>1567</v>
      </c>
      <c r="K177" s="170">
        <v>1723</v>
      </c>
      <c r="L177" s="246" t="s">
        <v>162</v>
      </c>
      <c r="M177" s="250" t="s">
        <v>830</v>
      </c>
      <c r="N177" s="377" t="s">
        <v>1429</v>
      </c>
      <c r="O177" s="378" t="s">
        <v>831</v>
      </c>
      <c r="P177" s="378" t="s">
        <v>833</v>
      </c>
      <c r="Q177" s="248">
        <v>305058</v>
      </c>
      <c r="R177" s="248">
        <v>44000</v>
      </c>
      <c r="S177" s="248">
        <v>4000</v>
      </c>
      <c r="T177" s="248">
        <v>0</v>
      </c>
      <c r="U177" s="248">
        <v>0</v>
      </c>
      <c r="V177" s="248">
        <v>0</v>
      </c>
      <c r="W177" s="248">
        <v>0</v>
      </c>
      <c r="X177" s="248">
        <v>0</v>
      </c>
      <c r="Y177" s="248">
        <v>0</v>
      </c>
      <c r="Z177" s="282">
        <v>353058</v>
      </c>
      <c r="AA177" s="249"/>
    </row>
    <row r="178" spans="2:27" ht="144" x14ac:dyDescent="0.25">
      <c r="B178" s="571"/>
      <c r="C178" s="266" t="s">
        <v>712</v>
      </c>
      <c r="D178" s="379" t="s">
        <v>1104</v>
      </c>
      <c r="E178" s="379" t="s">
        <v>1106</v>
      </c>
      <c r="F178" s="379" t="s">
        <v>1426</v>
      </c>
      <c r="G178" s="380" t="s">
        <v>154</v>
      </c>
      <c r="H178" s="380" t="s">
        <v>157</v>
      </c>
      <c r="I178" s="381" t="s">
        <v>1427</v>
      </c>
      <c r="J178" s="382">
        <v>10</v>
      </c>
      <c r="K178" s="382">
        <v>10</v>
      </c>
      <c r="L178" s="383" t="s">
        <v>159</v>
      </c>
      <c r="M178" s="383" t="s">
        <v>828</v>
      </c>
      <c r="N178" s="364">
        <v>1</v>
      </c>
      <c r="O178" s="384" t="s">
        <v>831</v>
      </c>
      <c r="P178" s="384" t="s">
        <v>833</v>
      </c>
      <c r="Q178" s="223">
        <v>76264.5</v>
      </c>
      <c r="R178" s="223">
        <v>11000</v>
      </c>
      <c r="S178" s="223">
        <v>1000</v>
      </c>
      <c r="T178" s="223">
        <v>0</v>
      </c>
      <c r="U178" s="223">
        <v>0</v>
      </c>
      <c r="V178" s="223">
        <v>0</v>
      </c>
      <c r="W178" s="223">
        <v>0</v>
      </c>
      <c r="X178" s="223">
        <v>0</v>
      </c>
      <c r="Y178" s="223">
        <v>0</v>
      </c>
      <c r="Z178" s="281">
        <v>88264.5</v>
      </c>
      <c r="AA178" s="253">
        <v>25</v>
      </c>
    </row>
    <row r="179" spans="2:27" ht="120" x14ac:dyDescent="0.25">
      <c r="B179" s="571"/>
      <c r="C179" s="266" t="s">
        <v>713</v>
      </c>
      <c r="D179" s="376" t="s">
        <v>1422</v>
      </c>
      <c r="E179" s="388" t="s">
        <v>1423</v>
      </c>
      <c r="F179" s="172" t="s">
        <v>1424</v>
      </c>
      <c r="G179" s="336" t="s">
        <v>154</v>
      </c>
      <c r="H179" s="336" t="s">
        <v>157</v>
      </c>
      <c r="I179" s="172" t="s">
        <v>1425</v>
      </c>
      <c r="J179" s="170">
        <v>5200</v>
      </c>
      <c r="K179" s="170">
        <v>5720</v>
      </c>
      <c r="L179" s="250" t="s">
        <v>159</v>
      </c>
      <c r="M179" s="250" t="s">
        <v>828</v>
      </c>
      <c r="N179" s="389">
        <v>0.90900000000000003</v>
      </c>
      <c r="O179" s="378" t="s">
        <v>831</v>
      </c>
      <c r="P179" s="378" t="s">
        <v>833</v>
      </c>
      <c r="Q179" s="223">
        <v>106770.3</v>
      </c>
      <c r="R179" s="223">
        <v>15400</v>
      </c>
      <c r="S179" s="223">
        <v>1400</v>
      </c>
      <c r="T179" s="223">
        <v>0</v>
      </c>
      <c r="U179" s="223">
        <v>0</v>
      </c>
      <c r="V179" s="223">
        <v>0</v>
      </c>
      <c r="W179" s="223">
        <v>0</v>
      </c>
      <c r="X179" s="223">
        <v>0</v>
      </c>
      <c r="Y179" s="223">
        <v>0</v>
      </c>
      <c r="Z179" s="281">
        <v>123570.3</v>
      </c>
      <c r="AA179" s="253">
        <v>35</v>
      </c>
    </row>
    <row r="180" spans="2:27" ht="72" x14ac:dyDescent="0.25">
      <c r="B180" s="571"/>
      <c r="C180" s="266" t="s">
        <v>714</v>
      </c>
      <c r="D180" s="379" t="s">
        <v>1105</v>
      </c>
      <c r="E180" s="379" t="s">
        <v>1107</v>
      </c>
      <c r="F180" s="379" t="s">
        <v>1420</v>
      </c>
      <c r="G180" s="380" t="s">
        <v>154</v>
      </c>
      <c r="H180" s="380" t="s">
        <v>157</v>
      </c>
      <c r="I180" s="381" t="s">
        <v>1421</v>
      </c>
      <c r="J180" s="382">
        <v>10</v>
      </c>
      <c r="K180" s="382">
        <v>10</v>
      </c>
      <c r="L180" s="383" t="s">
        <v>159</v>
      </c>
      <c r="M180" s="383" t="s">
        <v>828</v>
      </c>
      <c r="N180" s="364">
        <v>1</v>
      </c>
      <c r="O180" s="384" t="s">
        <v>831</v>
      </c>
      <c r="P180" s="384" t="s">
        <v>833</v>
      </c>
      <c r="Q180" s="223">
        <v>122023.20000000001</v>
      </c>
      <c r="R180" s="223">
        <v>17600.000000000004</v>
      </c>
      <c r="S180" s="223">
        <v>1600.0000000000002</v>
      </c>
      <c r="T180" s="223">
        <v>0</v>
      </c>
      <c r="U180" s="223">
        <v>0</v>
      </c>
      <c r="V180" s="223">
        <v>0</v>
      </c>
      <c r="W180" s="223">
        <v>0</v>
      </c>
      <c r="X180" s="223">
        <v>0</v>
      </c>
      <c r="Y180" s="223">
        <v>0</v>
      </c>
      <c r="Z180" s="281">
        <v>141223.20000000001</v>
      </c>
      <c r="AA180" s="253">
        <v>40.000000000000007</v>
      </c>
    </row>
    <row r="181" spans="2:27" ht="84" x14ac:dyDescent="0.25">
      <c r="B181" s="571" t="s">
        <v>1266</v>
      </c>
      <c r="C181" s="265" t="s">
        <v>659</v>
      </c>
      <c r="D181" s="190" t="s">
        <v>1064</v>
      </c>
      <c r="E181" s="390" t="s">
        <v>1630</v>
      </c>
      <c r="F181" s="172" t="s">
        <v>1417</v>
      </c>
      <c r="G181" s="336" t="s">
        <v>154</v>
      </c>
      <c r="H181" s="336" t="s">
        <v>157</v>
      </c>
      <c r="I181" s="203" t="s">
        <v>1418</v>
      </c>
      <c r="J181" s="170">
        <v>15.9</v>
      </c>
      <c r="K181" s="170">
        <v>17.7</v>
      </c>
      <c r="L181" s="250" t="s">
        <v>162</v>
      </c>
      <c r="M181" s="250" t="s">
        <v>830</v>
      </c>
      <c r="N181" s="377" t="s">
        <v>1419</v>
      </c>
      <c r="O181" s="378" t="s">
        <v>831</v>
      </c>
      <c r="P181" s="378" t="s">
        <v>833</v>
      </c>
      <c r="Q181" s="248">
        <v>328764</v>
      </c>
      <c r="R181" s="248">
        <v>10000</v>
      </c>
      <c r="S181" s="248">
        <v>4000</v>
      </c>
      <c r="T181" s="248">
        <v>0</v>
      </c>
      <c r="U181" s="248">
        <v>0</v>
      </c>
      <c r="V181" s="248">
        <v>0</v>
      </c>
      <c r="W181" s="248">
        <v>0</v>
      </c>
      <c r="X181" s="248">
        <v>0</v>
      </c>
      <c r="Y181" s="248">
        <v>0</v>
      </c>
      <c r="Z181" s="282">
        <v>342764</v>
      </c>
      <c r="AA181" s="249"/>
    </row>
    <row r="182" spans="2:27" ht="96" x14ac:dyDescent="0.25">
      <c r="B182" s="571"/>
      <c r="C182" s="266" t="s">
        <v>716</v>
      </c>
      <c r="D182" s="379" t="s">
        <v>1108</v>
      </c>
      <c r="E182" s="379" t="s">
        <v>1111</v>
      </c>
      <c r="F182" s="379" t="s">
        <v>1176</v>
      </c>
      <c r="G182" s="380" t="s">
        <v>154</v>
      </c>
      <c r="H182" s="380" t="s">
        <v>157</v>
      </c>
      <c r="I182" s="381" t="s">
        <v>1416</v>
      </c>
      <c r="J182" s="382">
        <v>15</v>
      </c>
      <c r="K182" s="382">
        <v>15</v>
      </c>
      <c r="L182" s="383" t="s">
        <v>159</v>
      </c>
      <c r="M182" s="383" t="s">
        <v>828</v>
      </c>
      <c r="N182" s="364">
        <v>1</v>
      </c>
      <c r="O182" s="384" t="s">
        <v>831</v>
      </c>
      <c r="P182" s="384" t="s">
        <v>833</v>
      </c>
      <c r="Q182" s="223">
        <v>65752.800000000003</v>
      </c>
      <c r="R182" s="223">
        <v>2000</v>
      </c>
      <c r="S182" s="223">
        <v>800</v>
      </c>
      <c r="T182" s="223">
        <v>0</v>
      </c>
      <c r="U182" s="223">
        <v>0</v>
      </c>
      <c r="V182" s="223">
        <v>0</v>
      </c>
      <c r="W182" s="223">
        <v>0</v>
      </c>
      <c r="X182" s="223">
        <v>0</v>
      </c>
      <c r="Y182" s="223">
        <v>0</v>
      </c>
      <c r="Z182" s="281">
        <v>68552.800000000003</v>
      </c>
      <c r="AA182" s="253">
        <v>20</v>
      </c>
    </row>
    <row r="183" spans="2:27" ht="114" customHeight="1" x14ac:dyDescent="0.25">
      <c r="B183" s="571"/>
      <c r="C183" s="266" t="s">
        <v>717</v>
      </c>
      <c r="D183" s="188" t="s">
        <v>1109</v>
      </c>
      <c r="E183" s="386" t="s">
        <v>1414</v>
      </c>
      <c r="F183" s="172" t="s">
        <v>1413</v>
      </c>
      <c r="G183" s="336" t="s">
        <v>154</v>
      </c>
      <c r="H183" s="336" t="s">
        <v>157</v>
      </c>
      <c r="I183" s="172" t="s">
        <v>1415</v>
      </c>
      <c r="J183" s="170">
        <v>15</v>
      </c>
      <c r="K183" s="170">
        <v>15</v>
      </c>
      <c r="L183" s="250" t="s">
        <v>159</v>
      </c>
      <c r="M183" s="250" t="s">
        <v>828</v>
      </c>
      <c r="N183" s="385">
        <v>1</v>
      </c>
      <c r="O183" s="378" t="s">
        <v>831</v>
      </c>
      <c r="P183" s="378" t="s">
        <v>833</v>
      </c>
      <c r="Q183" s="223">
        <v>147943.79999999999</v>
      </c>
      <c r="R183" s="223">
        <v>4499.9999999999991</v>
      </c>
      <c r="S183" s="223">
        <v>1799.9999999999998</v>
      </c>
      <c r="T183" s="223">
        <v>0</v>
      </c>
      <c r="U183" s="223">
        <v>0</v>
      </c>
      <c r="V183" s="223">
        <v>0</v>
      </c>
      <c r="W183" s="223">
        <v>0</v>
      </c>
      <c r="X183" s="223">
        <v>0</v>
      </c>
      <c r="Y183" s="223">
        <v>0</v>
      </c>
      <c r="Z183" s="281">
        <v>154243.79999999999</v>
      </c>
      <c r="AA183" s="253">
        <v>44.999999999999993</v>
      </c>
    </row>
    <row r="184" spans="2:27" ht="120" x14ac:dyDescent="0.25">
      <c r="B184" s="571"/>
      <c r="C184" s="266" t="s">
        <v>718</v>
      </c>
      <c r="D184" s="379" t="s">
        <v>1110</v>
      </c>
      <c r="E184" s="379" t="s">
        <v>1112</v>
      </c>
      <c r="F184" s="379" t="s">
        <v>1177</v>
      </c>
      <c r="G184" s="380" t="s">
        <v>154</v>
      </c>
      <c r="H184" s="380" t="s">
        <v>157</v>
      </c>
      <c r="I184" s="381" t="s">
        <v>1412</v>
      </c>
      <c r="J184" s="382">
        <v>18</v>
      </c>
      <c r="K184" s="382">
        <v>24</v>
      </c>
      <c r="L184" s="383" t="s">
        <v>159</v>
      </c>
      <c r="M184" s="383" t="s">
        <v>828</v>
      </c>
      <c r="N184" s="364">
        <v>0.75</v>
      </c>
      <c r="O184" s="384" t="s">
        <v>831</v>
      </c>
      <c r="P184" s="384" t="s">
        <v>833</v>
      </c>
      <c r="Q184" s="223">
        <v>115067.4</v>
      </c>
      <c r="R184" s="223">
        <v>3500</v>
      </c>
      <c r="S184" s="223">
        <v>1400</v>
      </c>
      <c r="T184" s="223">
        <v>0</v>
      </c>
      <c r="U184" s="223">
        <v>0</v>
      </c>
      <c r="V184" s="223">
        <v>0</v>
      </c>
      <c r="W184" s="223">
        <v>0</v>
      </c>
      <c r="X184" s="223">
        <v>0</v>
      </c>
      <c r="Y184" s="223">
        <v>0</v>
      </c>
      <c r="Z184" s="281">
        <v>119967.4</v>
      </c>
      <c r="AA184" s="253">
        <v>35</v>
      </c>
    </row>
    <row r="185" spans="2:27" ht="72" x14ac:dyDescent="0.25">
      <c r="B185" s="571" t="s">
        <v>1267</v>
      </c>
      <c r="C185" s="265" t="s">
        <v>660</v>
      </c>
      <c r="D185" s="190" t="s">
        <v>1065</v>
      </c>
      <c r="E185" s="390" t="s">
        <v>1066</v>
      </c>
      <c r="F185" s="172" t="s">
        <v>1178</v>
      </c>
      <c r="G185" s="336" t="s">
        <v>154</v>
      </c>
      <c r="H185" s="336" t="s">
        <v>157</v>
      </c>
      <c r="I185" s="203" t="s">
        <v>1411</v>
      </c>
      <c r="J185" s="170">
        <v>38.799999999999997</v>
      </c>
      <c r="K185" s="170">
        <v>39.4</v>
      </c>
      <c r="L185" s="250" t="s">
        <v>162</v>
      </c>
      <c r="M185" s="250" t="s">
        <v>830</v>
      </c>
      <c r="N185" s="276">
        <v>0.98</v>
      </c>
      <c r="O185" s="378" t="s">
        <v>831</v>
      </c>
      <c r="P185" s="378" t="s">
        <v>833</v>
      </c>
      <c r="Q185" s="248">
        <v>114780</v>
      </c>
      <c r="R185" s="248">
        <v>17000</v>
      </c>
      <c r="S185" s="248">
        <v>34000</v>
      </c>
      <c r="T185" s="248">
        <v>0</v>
      </c>
      <c r="U185" s="248">
        <v>0</v>
      </c>
      <c r="V185" s="248">
        <v>0</v>
      </c>
      <c r="W185" s="248">
        <v>0</v>
      </c>
      <c r="X185" s="248">
        <v>0</v>
      </c>
      <c r="Y185" s="248">
        <v>0</v>
      </c>
      <c r="Z185" s="282">
        <v>165780</v>
      </c>
      <c r="AA185" s="249"/>
    </row>
    <row r="186" spans="2:27" ht="72" x14ac:dyDescent="0.25">
      <c r="B186" s="571"/>
      <c r="C186" s="266" t="s">
        <v>730</v>
      </c>
      <c r="D186" s="379" t="s">
        <v>1113</v>
      </c>
      <c r="E186" s="379" t="s">
        <v>1409</v>
      </c>
      <c r="F186" s="379" t="s">
        <v>1408</v>
      </c>
      <c r="G186" s="380" t="s">
        <v>154</v>
      </c>
      <c r="H186" s="380" t="s">
        <v>157</v>
      </c>
      <c r="I186" s="381" t="s">
        <v>1410</v>
      </c>
      <c r="J186" s="382">
        <v>44</v>
      </c>
      <c r="K186" s="382">
        <v>44</v>
      </c>
      <c r="L186" s="383" t="s">
        <v>159</v>
      </c>
      <c r="M186" s="383" t="s">
        <v>828</v>
      </c>
      <c r="N186" s="364">
        <v>1</v>
      </c>
      <c r="O186" s="384" t="s">
        <v>831</v>
      </c>
      <c r="P186" s="384" t="s">
        <v>833</v>
      </c>
      <c r="Q186" s="223">
        <v>17217</v>
      </c>
      <c r="R186" s="223">
        <v>2550</v>
      </c>
      <c r="S186" s="223">
        <v>5100</v>
      </c>
      <c r="T186" s="223">
        <v>0</v>
      </c>
      <c r="U186" s="223">
        <v>0</v>
      </c>
      <c r="V186" s="223">
        <v>0</v>
      </c>
      <c r="W186" s="223">
        <v>0</v>
      </c>
      <c r="X186" s="223">
        <v>0</v>
      </c>
      <c r="Y186" s="223">
        <v>0</v>
      </c>
      <c r="Z186" s="281">
        <v>24867</v>
      </c>
      <c r="AA186" s="253">
        <v>15</v>
      </c>
    </row>
    <row r="187" spans="2:27" ht="96" x14ac:dyDescent="0.25">
      <c r="B187" s="571"/>
      <c r="C187" s="266" t="s">
        <v>731</v>
      </c>
      <c r="D187" s="188" t="s">
        <v>1114</v>
      </c>
      <c r="E187" s="270" t="s">
        <v>1116</v>
      </c>
      <c r="F187" s="172" t="s">
        <v>1179</v>
      </c>
      <c r="G187" s="336" t="s">
        <v>154</v>
      </c>
      <c r="H187" s="336" t="s">
        <v>157</v>
      </c>
      <c r="I187" s="172" t="s">
        <v>1407</v>
      </c>
      <c r="J187" s="170">
        <v>20</v>
      </c>
      <c r="K187" s="170">
        <v>23</v>
      </c>
      <c r="L187" s="250" t="s">
        <v>159</v>
      </c>
      <c r="M187" s="250" t="s">
        <v>828</v>
      </c>
      <c r="N187" s="391">
        <v>0.86950000000000005</v>
      </c>
      <c r="O187" s="378" t="s">
        <v>831</v>
      </c>
      <c r="P187" s="378" t="s">
        <v>833</v>
      </c>
      <c r="Q187" s="223">
        <v>22956</v>
      </c>
      <c r="R187" s="223">
        <v>3400</v>
      </c>
      <c r="S187" s="223">
        <v>6800</v>
      </c>
      <c r="T187" s="223">
        <v>0</v>
      </c>
      <c r="U187" s="223">
        <v>0</v>
      </c>
      <c r="V187" s="223">
        <v>0</v>
      </c>
      <c r="W187" s="223">
        <v>0</v>
      </c>
      <c r="X187" s="223">
        <v>0</v>
      </c>
      <c r="Y187" s="223">
        <v>0</v>
      </c>
      <c r="Z187" s="281">
        <v>33156</v>
      </c>
      <c r="AA187" s="253">
        <v>20</v>
      </c>
    </row>
    <row r="188" spans="2:27" ht="84" x14ac:dyDescent="0.25">
      <c r="B188" s="571"/>
      <c r="C188" s="266" t="s">
        <v>732</v>
      </c>
      <c r="D188" s="379" t="s">
        <v>1115</v>
      </c>
      <c r="E188" s="379" t="s">
        <v>1117</v>
      </c>
      <c r="F188" s="379" t="s">
        <v>1180</v>
      </c>
      <c r="G188" s="380" t="s">
        <v>154</v>
      </c>
      <c r="H188" s="380" t="s">
        <v>157</v>
      </c>
      <c r="I188" s="381" t="s">
        <v>1406</v>
      </c>
      <c r="J188" s="382">
        <v>43</v>
      </c>
      <c r="K188" s="382">
        <v>43</v>
      </c>
      <c r="L188" s="383" t="s">
        <v>159</v>
      </c>
      <c r="M188" s="383" t="s">
        <v>828</v>
      </c>
      <c r="N188" s="364">
        <v>1</v>
      </c>
      <c r="O188" s="384" t="s">
        <v>831</v>
      </c>
      <c r="P188" s="384" t="s">
        <v>833</v>
      </c>
      <c r="Q188" s="223">
        <v>74607</v>
      </c>
      <c r="R188" s="223">
        <v>11050</v>
      </c>
      <c r="S188" s="223">
        <v>22100</v>
      </c>
      <c r="T188" s="223">
        <v>0</v>
      </c>
      <c r="U188" s="223">
        <v>0</v>
      </c>
      <c r="V188" s="223">
        <v>0</v>
      </c>
      <c r="W188" s="223">
        <v>0</v>
      </c>
      <c r="X188" s="223">
        <v>0</v>
      </c>
      <c r="Y188" s="223">
        <v>0</v>
      </c>
      <c r="Z188" s="281">
        <v>107757</v>
      </c>
      <c r="AA188" s="253">
        <v>65</v>
      </c>
    </row>
    <row r="189" spans="2:27" ht="15.75" x14ac:dyDescent="0.25">
      <c r="B189" s="358"/>
      <c r="E189" s="352"/>
    </row>
    <row r="190" spans="2:27" ht="96" x14ac:dyDescent="0.25">
      <c r="B190" s="571" t="s">
        <v>1268</v>
      </c>
      <c r="C190" s="265" t="s">
        <v>139</v>
      </c>
      <c r="D190" s="187" t="s">
        <v>1119</v>
      </c>
      <c r="E190" s="173" t="s">
        <v>1631</v>
      </c>
      <c r="F190" s="173" t="s">
        <v>1402</v>
      </c>
      <c r="G190" s="245" t="s">
        <v>154</v>
      </c>
      <c r="H190" s="245" t="s">
        <v>157</v>
      </c>
      <c r="I190" s="203" t="s">
        <v>1403</v>
      </c>
      <c r="J190" s="170">
        <v>676.6</v>
      </c>
      <c r="K190" s="170">
        <v>1726.6</v>
      </c>
      <c r="L190" s="256" t="s">
        <v>162</v>
      </c>
      <c r="M190" s="250" t="s">
        <v>830</v>
      </c>
      <c r="N190" s="392">
        <v>0.39</v>
      </c>
      <c r="O190" s="357" t="s">
        <v>831</v>
      </c>
      <c r="P190" s="357" t="s">
        <v>834</v>
      </c>
      <c r="Q190" s="259">
        <v>333342</v>
      </c>
      <c r="R190" s="261">
        <v>9000</v>
      </c>
      <c r="S190" s="261">
        <v>4000</v>
      </c>
      <c r="T190" s="261">
        <v>0</v>
      </c>
      <c r="U190" s="261">
        <v>0</v>
      </c>
      <c r="V190" s="261">
        <v>0</v>
      </c>
      <c r="W190" s="261">
        <v>0</v>
      </c>
      <c r="X190" s="261">
        <v>0</v>
      </c>
      <c r="Y190" s="262">
        <v>0</v>
      </c>
      <c r="Z190" s="283">
        <v>346342</v>
      </c>
      <c r="AA190" s="260"/>
    </row>
    <row r="191" spans="2:27" ht="72" x14ac:dyDescent="0.25">
      <c r="B191" s="571"/>
      <c r="C191" s="266" t="s">
        <v>608</v>
      </c>
      <c r="D191" s="393" t="s">
        <v>1123</v>
      </c>
      <c r="E191" s="394" t="s">
        <v>1155</v>
      </c>
      <c r="F191" s="393" t="s">
        <v>1181</v>
      </c>
      <c r="G191" s="395" t="s">
        <v>154</v>
      </c>
      <c r="H191" s="395" t="s">
        <v>157</v>
      </c>
      <c r="I191" s="396" t="s">
        <v>1401</v>
      </c>
      <c r="J191" s="397">
        <v>10</v>
      </c>
      <c r="K191" s="397">
        <v>10</v>
      </c>
      <c r="L191" s="398" t="s">
        <v>159</v>
      </c>
      <c r="M191" s="398" t="s">
        <v>828</v>
      </c>
      <c r="N191" s="366">
        <v>1</v>
      </c>
      <c r="O191" s="399" t="s">
        <v>831</v>
      </c>
      <c r="P191" s="399" t="s">
        <v>834</v>
      </c>
      <c r="Q191" s="223">
        <v>33334.199999999997</v>
      </c>
      <c r="R191" s="223">
        <v>899.99999999999989</v>
      </c>
      <c r="S191" s="223">
        <v>399.99999999999994</v>
      </c>
      <c r="T191" s="223">
        <v>0</v>
      </c>
      <c r="U191" s="223">
        <v>0</v>
      </c>
      <c r="V191" s="223">
        <v>0</v>
      </c>
      <c r="W191" s="223">
        <v>0</v>
      </c>
      <c r="X191" s="223">
        <v>0</v>
      </c>
      <c r="Y191" s="223">
        <v>0</v>
      </c>
      <c r="Z191" s="346">
        <v>34634.199999999997</v>
      </c>
      <c r="AA191" s="263">
        <v>9.9999999999999982</v>
      </c>
    </row>
    <row r="192" spans="2:27" ht="60" x14ac:dyDescent="0.25">
      <c r="B192" s="571"/>
      <c r="C192" s="267" t="s">
        <v>609</v>
      </c>
      <c r="D192" s="188" t="s">
        <v>1124</v>
      </c>
      <c r="E192" s="173" t="s">
        <v>1156</v>
      </c>
      <c r="F192" s="173" t="s">
        <v>1182</v>
      </c>
      <c r="G192" s="245" t="s">
        <v>154</v>
      </c>
      <c r="H192" s="245" t="s">
        <v>157</v>
      </c>
      <c r="I192" s="176" t="s">
        <v>1400</v>
      </c>
      <c r="J192" s="170">
        <v>10</v>
      </c>
      <c r="K192" s="170">
        <v>10</v>
      </c>
      <c r="L192" s="250" t="s">
        <v>159</v>
      </c>
      <c r="M192" s="250" t="s">
        <v>828</v>
      </c>
      <c r="N192" s="254">
        <v>1</v>
      </c>
      <c r="O192" s="357" t="s">
        <v>831</v>
      </c>
      <c r="P192" s="357" t="s">
        <v>834</v>
      </c>
      <c r="Q192" s="223">
        <v>33334.199999999997</v>
      </c>
      <c r="R192" s="223">
        <v>899.99999999999989</v>
      </c>
      <c r="S192" s="223">
        <v>399.99999999999994</v>
      </c>
      <c r="T192" s="223">
        <v>0</v>
      </c>
      <c r="U192" s="223">
        <v>0</v>
      </c>
      <c r="V192" s="223">
        <v>0</v>
      </c>
      <c r="W192" s="223">
        <v>0</v>
      </c>
      <c r="X192" s="223">
        <v>0</v>
      </c>
      <c r="Y192" s="223">
        <v>0</v>
      </c>
      <c r="Z192" s="346">
        <v>34634.199999999997</v>
      </c>
      <c r="AA192" s="263">
        <v>9.9999999999999982</v>
      </c>
    </row>
    <row r="193" spans="2:27" ht="96" x14ac:dyDescent="0.25">
      <c r="B193" s="571"/>
      <c r="C193" s="266" t="s">
        <v>684</v>
      </c>
      <c r="D193" s="393" t="s">
        <v>1125</v>
      </c>
      <c r="E193" s="394" t="s">
        <v>1157</v>
      </c>
      <c r="F193" s="393" t="s">
        <v>1398</v>
      </c>
      <c r="G193" s="395" t="s">
        <v>154</v>
      </c>
      <c r="H193" s="395" t="s">
        <v>157</v>
      </c>
      <c r="I193" s="396" t="s">
        <v>1399</v>
      </c>
      <c r="J193" s="397">
        <v>350</v>
      </c>
      <c r="K193" s="397">
        <v>5600</v>
      </c>
      <c r="L193" s="398" t="s">
        <v>159</v>
      </c>
      <c r="M193" s="398" t="s">
        <v>828</v>
      </c>
      <c r="N193" s="366">
        <v>1</v>
      </c>
      <c r="O193" s="399" t="s">
        <v>831</v>
      </c>
      <c r="P193" s="399" t="s">
        <v>834</v>
      </c>
      <c r="Q193" s="223">
        <v>50001.3</v>
      </c>
      <c r="R193" s="223">
        <v>1350</v>
      </c>
      <c r="S193" s="223">
        <v>600</v>
      </c>
      <c r="T193" s="223">
        <v>0</v>
      </c>
      <c r="U193" s="223">
        <v>0</v>
      </c>
      <c r="V193" s="223">
        <v>0</v>
      </c>
      <c r="W193" s="223">
        <v>0</v>
      </c>
      <c r="X193" s="223">
        <v>0</v>
      </c>
      <c r="Y193" s="223">
        <v>0</v>
      </c>
      <c r="Z193" s="346">
        <v>51951.3</v>
      </c>
      <c r="AA193" s="263">
        <v>15</v>
      </c>
    </row>
    <row r="194" spans="2:27" ht="84" x14ac:dyDescent="0.25">
      <c r="B194" s="571"/>
      <c r="C194" s="267" t="s">
        <v>685</v>
      </c>
      <c r="D194" s="188" t="s">
        <v>1126</v>
      </c>
      <c r="E194" s="173" t="s">
        <v>1158</v>
      </c>
      <c r="F194" s="172" t="s">
        <v>1183</v>
      </c>
      <c r="G194" s="245" t="s">
        <v>154</v>
      </c>
      <c r="H194" s="245" t="s">
        <v>157</v>
      </c>
      <c r="I194" s="357" t="s">
        <v>1385</v>
      </c>
      <c r="J194" s="170">
        <v>6000</v>
      </c>
      <c r="K194" s="170">
        <v>6000</v>
      </c>
      <c r="L194" s="250" t="s">
        <v>159</v>
      </c>
      <c r="M194" s="250" t="s">
        <v>828</v>
      </c>
      <c r="N194" s="254">
        <v>1</v>
      </c>
      <c r="O194" s="357" t="s">
        <v>831</v>
      </c>
      <c r="P194" s="357" t="s">
        <v>834</v>
      </c>
      <c r="Q194" s="223">
        <v>50001.3</v>
      </c>
      <c r="R194" s="223">
        <v>1350</v>
      </c>
      <c r="S194" s="223">
        <v>600</v>
      </c>
      <c r="T194" s="223">
        <v>0</v>
      </c>
      <c r="U194" s="223">
        <v>0</v>
      </c>
      <c r="V194" s="223">
        <v>0</v>
      </c>
      <c r="W194" s="223">
        <v>0</v>
      </c>
      <c r="X194" s="223">
        <v>0</v>
      </c>
      <c r="Y194" s="223">
        <v>0</v>
      </c>
      <c r="Z194" s="346">
        <v>51951.3</v>
      </c>
      <c r="AA194" s="263">
        <v>15</v>
      </c>
    </row>
    <row r="195" spans="2:27" ht="48" x14ac:dyDescent="0.25">
      <c r="B195" s="571"/>
      <c r="C195" s="266" t="s">
        <v>686</v>
      </c>
      <c r="D195" s="393" t="s">
        <v>1127</v>
      </c>
      <c r="E195" s="394" t="s">
        <v>1159</v>
      </c>
      <c r="F195" s="393" t="s">
        <v>1184</v>
      </c>
      <c r="G195" s="395" t="s">
        <v>154</v>
      </c>
      <c r="H195" s="395" t="s">
        <v>157</v>
      </c>
      <c r="I195" s="396" t="s">
        <v>1397</v>
      </c>
      <c r="J195" s="397">
        <v>10</v>
      </c>
      <c r="K195" s="397">
        <v>10</v>
      </c>
      <c r="L195" s="398" t="s">
        <v>159</v>
      </c>
      <c r="M195" s="398" t="s">
        <v>828</v>
      </c>
      <c r="N195" s="366">
        <v>1</v>
      </c>
      <c r="O195" s="399" t="s">
        <v>831</v>
      </c>
      <c r="P195" s="399" t="s">
        <v>834</v>
      </c>
      <c r="Q195" s="223">
        <v>66668.399999999994</v>
      </c>
      <c r="R195" s="223">
        <v>1799.9999999999998</v>
      </c>
      <c r="S195" s="223">
        <v>799.99999999999989</v>
      </c>
      <c r="T195" s="223">
        <v>0</v>
      </c>
      <c r="U195" s="223">
        <v>0</v>
      </c>
      <c r="V195" s="223">
        <v>0</v>
      </c>
      <c r="W195" s="223">
        <v>0</v>
      </c>
      <c r="X195" s="223">
        <v>0</v>
      </c>
      <c r="Y195" s="223">
        <v>0</v>
      </c>
      <c r="Z195" s="346">
        <v>69268.399999999994</v>
      </c>
      <c r="AA195" s="263">
        <v>19.999999999999996</v>
      </c>
    </row>
    <row r="196" spans="2:27" ht="84" x14ac:dyDescent="0.25">
      <c r="B196" s="571"/>
      <c r="C196" s="267" t="s">
        <v>687</v>
      </c>
      <c r="D196" s="188" t="s">
        <v>1128</v>
      </c>
      <c r="E196" s="173" t="s">
        <v>1160</v>
      </c>
      <c r="F196" s="172" t="s">
        <v>1185</v>
      </c>
      <c r="G196" s="245" t="s">
        <v>154</v>
      </c>
      <c r="H196" s="245" t="s">
        <v>157</v>
      </c>
      <c r="I196" s="176" t="s">
        <v>1396</v>
      </c>
      <c r="J196" s="170">
        <v>9</v>
      </c>
      <c r="K196" s="170">
        <v>9</v>
      </c>
      <c r="L196" s="250" t="s">
        <v>159</v>
      </c>
      <c r="M196" s="250" t="s">
        <v>828</v>
      </c>
      <c r="N196" s="254">
        <v>1</v>
      </c>
      <c r="O196" s="357" t="s">
        <v>831</v>
      </c>
      <c r="P196" s="357" t="s">
        <v>834</v>
      </c>
      <c r="Q196" s="223">
        <v>50001.3</v>
      </c>
      <c r="R196" s="223">
        <v>1350</v>
      </c>
      <c r="S196" s="223">
        <v>600</v>
      </c>
      <c r="T196" s="223">
        <v>0</v>
      </c>
      <c r="U196" s="223">
        <v>0</v>
      </c>
      <c r="V196" s="223">
        <v>0</v>
      </c>
      <c r="W196" s="223">
        <v>0</v>
      </c>
      <c r="X196" s="223">
        <v>0</v>
      </c>
      <c r="Y196" s="223">
        <v>0</v>
      </c>
      <c r="Z196" s="346">
        <v>51951.3</v>
      </c>
      <c r="AA196" s="263">
        <v>15</v>
      </c>
    </row>
    <row r="197" spans="2:27" ht="60" x14ac:dyDescent="0.25">
      <c r="B197" s="571"/>
      <c r="C197" s="266" t="s">
        <v>915</v>
      </c>
      <c r="D197" s="393" t="s">
        <v>1129</v>
      </c>
      <c r="E197" s="394" t="s">
        <v>1161</v>
      </c>
      <c r="F197" s="393" t="s">
        <v>1186</v>
      </c>
      <c r="G197" s="395" t="s">
        <v>154</v>
      </c>
      <c r="H197" s="395" t="s">
        <v>157</v>
      </c>
      <c r="I197" s="396" t="s">
        <v>1395</v>
      </c>
      <c r="J197" s="397">
        <v>9</v>
      </c>
      <c r="K197" s="397">
        <v>9</v>
      </c>
      <c r="L197" s="398" t="s">
        <v>159</v>
      </c>
      <c r="M197" s="398" t="s">
        <v>828</v>
      </c>
      <c r="N197" s="366">
        <v>1</v>
      </c>
      <c r="O197" s="399" t="s">
        <v>831</v>
      </c>
      <c r="P197" s="399" t="s">
        <v>834</v>
      </c>
      <c r="Q197" s="223">
        <v>50001.3</v>
      </c>
      <c r="R197" s="223">
        <v>1350</v>
      </c>
      <c r="S197" s="223">
        <v>600</v>
      </c>
      <c r="T197" s="223">
        <v>0</v>
      </c>
      <c r="U197" s="223">
        <v>0</v>
      </c>
      <c r="V197" s="223">
        <v>0</v>
      </c>
      <c r="W197" s="223">
        <v>0</v>
      </c>
      <c r="X197" s="223">
        <v>0</v>
      </c>
      <c r="Y197" s="223">
        <v>0</v>
      </c>
      <c r="Z197" s="346">
        <v>51951.3</v>
      </c>
      <c r="AA197" s="263">
        <v>15</v>
      </c>
    </row>
    <row r="198" spans="2:27" ht="108" x14ac:dyDescent="0.25">
      <c r="B198" s="571" t="s">
        <v>1269</v>
      </c>
      <c r="C198" s="265" t="s">
        <v>649</v>
      </c>
      <c r="D198" s="187" t="s">
        <v>1120</v>
      </c>
      <c r="E198" s="357" t="s">
        <v>1632</v>
      </c>
      <c r="F198" s="174" t="s">
        <v>1393</v>
      </c>
      <c r="G198" s="245" t="s">
        <v>154</v>
      </c>
      <c r="H198" s="245" t="s">
        <v>157</v>
      </c>
      <c r="I198" s="203" t="s">
        <v>1394</v>
      </c>
      <c r="J198" s="170">
        <v>655.5</v>
      </c>
      <c r="K198" s="170">
        <v>671.5</v>
      </c>
      <c r="L198" s="256" t="s">
        <v>162</v>
      </c>
      <c r="M198" s="250" t="s">
        <v>830</v>
      </c>
      <c r="N198" s="392">
        <v>0.97</v>
      </c>
      <c r="O198" s="357" t="s">
        <v>831</v>
      </c>
      <c r="P198" s="357" t="s">
        <v>834</v>
      </c>
      <c r="Q198" s="259">
        <v>282066</v>
      </c>
      <c r="R198" s="261">
        <v>30000</v>
      </c>
      <c r="S198" s="261">
        <v>88000</v>
      </c>
      <c r="T198" s="261">
        <v>0</v>
      </c>
      <c r="U198" s="261">
        <v>0</v>
      </c>
      <c r="V198" s="261">
        <v>0</v>
      </c>
      <c r="W198" s="261">
        <v>0</v>
      </c>
      <c r="X198" s="261">
        <v>0</v>
      </c>
      <c r="Y198" s="262">
        <v>0</v>
      </c>
      <c r="Z198" s="283">
        <v>400066</v>
      </c>
      <c r="AA198" s="260"/>
    </row>
    <row r="199" spans="2:27" ht="108" x14ac:dyDescent="0.25">
      <c r="B199" s="571"/>
      <c r="C199" s="266" t="s">
        <v>650</v>
      </c>
      <c r="D199" s="393" t="s">
        <v>1133</v>
      </c>
      <c r="E199" s="394" t="s">
        <v>1149</v>
      </c>
      <c r="F199" s="393" t="s">
        <v>1187</v>
      </c>
      <c r="G199" s="395" t="s">
        <v>154</v>
      </c>
      <c r="H199" s="395" t="s">
        <v>157</v>
      </c>
      <c r="I199" s="396" t="s">
        <v>1392</v>
      </c>
      <c r="J199" s="397">
        <v>50</v>
      </c>
      <c r="K199" s="397">
        <v>50</v>
      </c>
      <c r="L199" s="398" t="s">
        <v>159</v>
      </c>
      <c r="M199" s="398" t="s">
        <v>828</v>
      </c>
      <c r="N199" s="366">
        <v>1</v>
      </c>
      <c r="O199" s="399" t="s">
        <v>831</v>
      </c>
      <c r="P199" s="399" t="s">
        <v>834</v>
      </c>
      <c r="Q199" s="223">
        <v>28206.6</v>
      </c>
      <c r="R199" s="223">
        <v>3000</v>
      </c>
      <c r="S199" s="223">
        <v>8800</v>
      </c>
      <c r="T199" s="223">
        <v>0</v>
      </c>
      <c r="U199" s="223">
        <v>0</v>
      </c>
      <c r="V199" s="223">
        <v>0</v>
      </c>
      <c r="W199" s="223">
        <v>0</v>
      </c>
      <c r="X199" s="223">
        <v>0</v>
      </c>
      <c r="Y199" s="223">
        <v>0</v>
      </c>
      <c r="Z199" s="346">
        <v>40006.6</v>
      </c>
      <c r="AA199" s="263">
        <v>10</v>
      </c>
    </row>
    <row r="200" spans="2:27" ht="130.5" customHeight="1" x14ac:dyDescent="0.25">
      <c r="B200" s="571"/>
      <c r="C200" s="266" t="s">
        <v>931</v>
      </c>
      <c r="D200" s="333" t="s">
        <v>1134</v>
      </c>
      <c r="E200" s="335" t="s">
        <v>1150</v>
      </c>
      <c r="F200" s="335" t="s">
        <v>1188</v>
      </c>
      <c r="G200" s="387" t="s">
        <v>154</v>
      </c>
      <c r="H200" s="387" t="s">
        <v>157</v>
      </c>
      <c r="I200" s="335" t="s">
        <v>1391</v>
      </c>
      <c r="J200" s="194">
        <v>20</v>
      </c>
      <c r="K200" s="194">
        <v>20</v>
      </c>
      <c r="L200" s="387" t="s">
        <v>159</v>
      </c>
      <c r="M200" s="387" t="s">
        <v>828</v>
      </c>
      <c r="N200" s="342">
        <v>1</v>
      </c>
      <c r="O200" s="335" t="s">
        <v>831</v>
      </c>
      <c r="P200" s="335" t="s">
        <v>834</v>
      </c>
      <c r="Q200" s="223">
        <v>28206.6</v>
      </c>
      <c r="R200" s="223">
        <v>3000</v>
      </c>
      <c r="S200" s="223">
        <v>8800</v>
      </c>
      <c r="T200" s="223">
        <v>0</v>
      </c>
      <c r="U200" s="223">
        <v>0</v>
      </c>
      <c r="V200" s="223">
        <v>0</v>
      </c>
      <c r="W200" s="223">
        <v>0</v>
      </c>
      <c r="X200" s="223">
        <v>0</v>
      </c>
      <c r="Y200" s="223">
        <v>0</v>
      </c>
      <c r="Z200" s="346">
        <v>40006.6</v>
      </c>
      <c r="AA200" s="263">
        <v>10</v>
      </c>
    </row>
    <row r="201" spans="2:27" ht="60" x14ac:dyDescent="0.25">
      <c r="B201" s="571"/>
      <c r="C201" s="266" t="s">
        <v>932</v>
      </c>
      <c r="D201" s="393" t="s">
        <v>1135</v>
      </c>
      <c r="E201" s="394" t="s">
        <v>1151</v>
      </c>
      <c r="F201" s="393" t="s">
        <v>1189</v>
      </c>
      <c r="G201" s="395" t="s">
        <v>154</v>
      </c>
      <c r="H201" s="395" t="s">
        <v>157</v>
      </c>
      <c r="I201" s="396" t="s">
        <v>1390</v>
      </c>
      <c r="J201" s="397">
        <v>7</v>
      </c>
      <c r="K201" s="397">
        <v>7</v>
      </c>
      <c r="L201" s="398" t="s">
        <v>159</v>
      </c>
      <c r="M201" s="398" t="s">
        <v>828</v>
      </c>
      <c r="N201" s="366">
        <v>1</v>
      </c>
      <c r="O201" s="399" t="s">
        <v>831</v>
      </c>
      <c r="P201" s="399" t="s">
        <v>834</v>
      </c>
      <c r="Q201" s="223">
        <v>28206.6</v>
      </c>
      <c r="R201" s="223">
        <v>3000</v>
      </c>
      <c r="S201" s="223">
        <v>8800</v>
      </c>
      <c r="T201" s="223">
        <v>0</v>
      </c>
      <c r="U201" s="223">
        <v>0</v>
      </c>
      <c r="V201" s="223">
        <v>0</v>
      </c>
      <c r="W201" s="223">
        <v>0</v>
      </c>
      <c r="X201" s="223">
        <v>0</v>
      </c>
      <c r="Y201" s="223">
        <v>0</v>
      </c>
      <c r="Z201" s="346">
        <v>40006.6</v>
      </c>
      <c r="AA201" s="263">
        <v>10</v>
      </c>
    </row>
    <row r="202" spans="2:27" ht="132" x14ac:dyDescent="0.25">
      <c r="B202" s="571"/>
      <c r="C202" s="266" t="s">
        <v>1076</v>
      </c>
      <c r="D202" s="333" t="s">
        <v>1136</v>
      </c>
      <c r="E202" s="400" t="s">
        <v>1388</v>
      </c>
      <c r="F202" s="335" t="s">
        <v>1190</v>
      </c>
      <c r="G202" s="387" t="s">
        <v>154</v>
      </c>
      <c r="H202" s="387" t="s">
        <v>157</v>
      </c>
      <c r="I202" s="335" t="s">
        <v>1389</v>
      </c>
      <c r="J202" s="194">
        <v>9</v>
      </c>
      <c r="K202" s="194">
        <v>9</v>
      </c>
      <c r="L202" s="387" t="s">
        <v>159</v>
      </c>
      <c r="M202" s="387" t="s">
        <v>828</v>
      </c>
      <c r="N202" s="342">
        <v>1</v>
      </c>
      <c r="O202" s="335" t="s">
        <v>831</v>
      </c>
      <c r="P202" s="335" t="s">
        <v>834</v>
      </c>
      <c r="Q202" s="223">
        <v>28206.6</v>
      </c>
      <c r="R202" s="223">
        <v>3000</v>
      </c>
      <c r="S202" s="223">
        <v>8800</v>
      </c>
      <c r="T202" s="223">
        <v>0</v>
      </c>
      <c r="U202" s="223">
        <v>0</v>
      </c>
      <c r="V202" s="223">
        <v>0</v>
      </c>
      <c r="W202" s="223">
        <v>0</v>
      </c>
      <c r="X202" s="223">
        <v>0</v>
      </c>
      <c r="Y202" s="223">
        <v>0</v>
      </c>
      <c r="Z202" s="346">
        <v>40006.6</v>
      </c>
      <c r="AA202" s="263">
        <v>10</v>
      </c>
    </row>
    <row r="203" spans="2:27" ht="156" x14ac:dyDescent="0.25">
      <c r="B203" s="571"/>
      <c r="C203" s="266" t="s">
        <v>1130</v>
      </c>
      <c r="D203" s="393" t="s">
        <v>1137</v>
      </c>
      <c r="E203" s="394" t="s">
        <v>1152</v>
      </c>
      <c r="F203" s="393" t="s">
        <v>1191</v>
      </c>
      <c r="G203" s="395" t="s">
        <v>154</v>
      </c>
      <c r="H203" s="395" t="s">
        <v>157</v>
      </c>
      <c r="I203" s="396" t="s">
        <v>1387</v>
      </c>
      <c r="J203" s="397">
        <v>130</v>
      </c>
      <c r="K203" s="397">
        <v>160</v>
      </c>
      <c r="L203" s="398" t="s">
        <v>159</v>
      </c>
      <c r="M203" s="398" t="s">
        <v>828</v>
      </c>
      <c r="N203" s="366">
        <v>1</v>
      </c>
      <c r="O203" s="399" t="s">
        <v>831</v>
      </c>
      <c r="P203" s="399" t="s">
        <v>834</v>
      </c>
      <c r="Q203" s="223">
        <v>70516.5</v>
      </c>
      <c r="R203" s="223">
        <v>7500</v>
      </c>
      <c r="S203" s="223">
        <v>22000</v>
      </c>
      <c r="T203" s="223">
        <v>0</v>
      </c>
      <c r="U203" s="223">
        <v>0</v>
      </c>
      <c r="V203" s="223">
        <v>0</v>
      </c>
      <c r="W203" s="223">
        <v>0</v>
      </c>
      <c r="X203" s="223">
        <v>0</v>
      </c>
      <c r="Y203" s="223">
        <v>0</v>
      </c>
      <c r="Z203" s="346">
        <v>100016.5</v>
      </c>
      <c r="AA203" s="263">
        <v>25</v>
      </c>
    </row>
    <row r="204" spans="2:27" ht="117" customHeight="1" x14ac:dyDescent="0.25">
      <c r="B204" s="571"/>
      <c r="C204" s="266" t="s">
        <v>1131</v>
      </c>
      <c r="D204" s="333" t="s">
        <v>1138</v>
      </c>
      <c r="E204" s="335" t="s">
        <v>1153</v>
      </c>
      <c r="F204" s="335" t="s">
        <v>1192</v>
      </c>
      <c r="G204" s="387" t="s">
        <v>154</v>
      </c>
      <c r="H204" s="387" t="s">
        <v>157</v>
      </c>
      <c r="I204" s="335" t="s">
        <v>1386</v>
      </c>
      <c r="J204" s="194">
        <v>100</v>
      </c>
      <c r="K204" s="194">
        <v>150</v>
      </c>
      <c r="L204" s="387" t="s">
        <v>159</v>
      </c>
      <c r="M204" s="387" t="s">
        <v>828</v>
      </c>
      <c r="N204" s="401">
        <v>0.66</v>
      </c>
      <c r="O204" s="335" t="s">
        <v>831</v>
      </c>
      <c r="P204" s="335" t="s">
        <v>834</v>
      </c>
      <c r="Q204" s="223">
        <v>56413.2</v>
      </c>
      <c r="R204" s="223">
        <v>6000</v>
      </c>
      <c r="S204" s="223">
        <v>17600</v>
      </c>
      <c r="T204" s="223">
        <v>0</v>
      </c>
      <c r="U204" s="223">
        <v>0</v>
      </c>
      <c r="V204" s="223">
        <v>0</v>
      </c>
      <c r="W204" s="223">
        <v>0</v>
      </c>
      <c r="X204" s="223">
        <v>0</v>
      </c>
      <c r="Y204" s="223">
        <v>0</v>
      </c>
      <c r="Z204" s="346">
        <v>80013.2</v>
      </c>
      <c r="AA204" s="263">
        <v>20</v>
      </c>
    </row>
    <row r="205" spans="2:27" ht="84" x14ac:dyDescent="0.25">
      <c r="B205" s="571"/>
      <c r="C205" s="266" t="s">
        <v>1132</v>
      </c>
      <c r="D205" s="393" t="s">
        <v>1139</v>
      </c>
      <c r="E205" s="394" t="s">
        <v>1154</v>
      </c>
      <c r="F205" s="393" t="s">
        <v>1193</v>
      </c>
      <c r="G205" s="395" t="s">
        <v>154</v>
      </c>
      <c r="H205" s="395" t="s">
        <v>157</v>
      </c>
      <c r="I205" s="396" t="s">
        <v>1385</v>
      </c>
      <c r="J205" s="397">
        <v>6000</v>
      </c>
      <c r="K205" s="397">
        <v>6000</v>
      </c>
      <c r="L205" s="398" t="s">
        <v>159</v>
      </c>
      <c r="M205" s="398" t="s">
        <v>828</v>
      </c>
      <c r="N205" s="366">
        <v>1</v>
      </c>
      <c r="O205" s="399" t="s">
        <v>831</v>
      </c>
      <c r="P205" s="399" t="s">
        <v>834</v>
      </c>
      <c r="Q205" s="223">
        <v>42309.9</v>
      </c>
      <c r="R205" s="223">
        <v>4500</v>
      </c>
      <c r="S205" s="223">
        <v>13200</v>
      </c>
      <c r="T205" s="223">
        <v>0</v>
      </c>
      <c r="U205" s="223">
        <v>0</v>
      </c>
      <c r="V205" s="223">
        <v>0</v>
      </c>
      <c r="W205" s="223">
        <v>0</v>
      </c>
      <c r="X205" s="223">
        <v>0</v>
      </c>
      <c r="Y205" s="223">
        <v>0</v>
      </c>
      <c r="Z205" s="346">
        <v>60009.9</v>
      </c>
      <c r="AA205" s="263">
        <v>15</v>
      </c>
    </row>
    <row r="206" spans="2:27" ht="84" x14ac:dyDescent="0.25">
      <c r="B206" s="571" t="s">
        <v>1270</v>
      </c>
      <c r="C206" s="265" t="s">
        <v>656</v>
      </c>
      <c r="D206" s="187" t="s">
        <v>1121</v>
      </c>
      <c r="E206" s="357" t="s">
        <v>1633</v>
      </c>
      <c r="F206" s="357" t="s">
        <v>1383</v>
      </c>
      <c r="G206" s="245" t="s">
        <v>154</v>
      </c>
      <c r="H206" s="245" t="s">
        <v>157</v>
      </c>
      <c r="I206" s="203" t="s">
        <v>1384</v>
      </c>
      <c r="J206" s="170">
        <v>266.39999999999998</v>
      </c>
      <c r="K206" s="170">
        <v>294.39999999999998</v>
      </c>
      <c r="L206" s="256" t="s">
        <v>162</v>
      </c>
      <c r="M206" s="250" t="s">
        <v>830</v>
      </c>
      <c r="N206" s="402">
        <v>0.9</v>
      </c>
      <c r="O206" s="357" t="s">
        <v>831</v>
      </c>
      <c r="P206" s="357" t="s">
        <v>834</v>
      </c>
      <c r="Q206" s="248">
        <v>2244472</v>
      </c>
      <c r="R206" s="248">
        <v>3960000</v>
      </c>
      <c r="S206" s="248">
        <v>1903000</v>
      </c>
      <c r="T206" s="248">
        <v>0</v>
      </c>
      <c r="U206" s="248">
        <v>550000</v>
      </c>
      <c r="V206" s="248">
        <v>18604745</v>
      </c>
      <c r="W206" s="248">
        <v>0</v>
      </c>
      <c r="X206" s="248">
        <v>0</v>
      </c>
      <c r="Y206" s="248">
        <v>0</v>
      </c>
      <c r="Z206" s="280">
        <v>27262217</v>
      </c>
      <c r="AA206" s="249"/>
    </row>
    <row r="207" spans="2:27" ht="84" x14ac:dyDescent="0.25">
      <c r="B207" s="571"/>
      <c r="C207" s="266" t="s">
        <v>697</v>
      </c>
      <c r="D207" s="393" t="s">
        <v>1140</v>
      </c>
      <c r="E207" s="394" t="s">
        <v>1148</v>
      </c>
      <c r="F207" s="393" t="s">
        <v>1380</v>
      </c>
      <c r="G207" s="395" t="s">
        <v>154</v>
      </c>
      <c r="H207" s="395" t="s">
        <v>157</v>
      </c>
      <c r="I207" s="396" t="s">
        <v>1377</v>
      </c>
      <c r="J207" s="397">
        <v>64</v>
      </c>
      <c r="K207" s="397">
        <v>64</v>
      </c>
      <c r="L207" s="398" t="s">
        <v>159</v>
      </c>
      <c r="M207" s="398" t="s">
        <v>828</v>
      </c>
      <c r="N207" s="366">
        <v>1</v>
      </c>
      <c r="O207" s="399" t="s">
        <v>831</v>
      </c>
      <c r="P207" s="399" t="s">
        <v>834</v>
      </c>
      <c r="Q207" s="223">
        <v>1122236</v>
      </c>
      <c r="R207" s="223">
        <v>1980000</v>
      </c>
      <c r="S207" s="223">
        <v>951500</v>
      </c>
      <c r="T207" s="223">
        <v>0</v>
      </c>
      <c r="U207" s="223">
        <v>275000</v>
      </c>
      <c r="V207" s="223">
        <v>9302372.5</v>
      </c>
      <c r="W207" s="223">
        <v>0</v>
      </c>
      <c r="X207" s="223">
        <v>0</v>
      </c>
      <c r="Y207" s="223">
        <v>0</v>
      </c>
      <c r="Z207" s="346">
        <v>13631108.5</v>
      </c>
      <c r="AA207" s="253">
        <v>50</v>
      </c>
    </row>
    <row r="208" spans="2:27" ht="96" x14ac:dyDescent="0.25">
      <c r="B208" s="571"/>
      <c r="C208" s="266" t="s">
        <v>698</v>
      </c>
      <c r="D208" s="188" t="s">
        <v>1141</v>
      </c>
      <c r="E208" s="386" t="s">
        <v>1378</v>
      </c>
      <c r="F208" s="357" t="s">
        <v>1379</v>
      </c>
      <c r="G208" s="245" t="s">
        <v>154</v>
      </c>
      <c r="H208" s="245" t="s">
        <v>157</v>
      </c>
      <c r="I208" s="357" t="s">
        <v>1382</v>
      </c>
      <c r="J208" s="170">
        <v>570</v>
      </c>
      <c r="K208" s="170">
        <v>640</v>
      </c>
      <c r="L208" s="250" t="s">
        <v>159</v>
      </c>
      <c r="M208" s="250" t="s">
        <v>828</v>
      </c>
      <c r="N208" s="254">
        <v>1</v>
      </c>
      <c r="O208" s="357" t="s">
        <v>831</v>
      </c>
      <c r="P208" s="357" t="s">
        <v>834</v>
      </c>
      <c r="Q208" s="223">
        <v>112223.59999999998</v>
      </c>
      <c r="R208" s="223">
        <v>197999.99999999997</v>
      </c>
      <c r="S208" s="223">
        <v>95149.999999999985</v>
      </c>
      <c r="T208" s="223">
        <v>0</v>
      </c>
      <c r="U208" s="223">
        <v>27499.999999999996</v>
      </c>
      <c r="V208" s="223">
        <v>930237.24999999988</v>
      </c>
      <c r="W208" s="223">
        <v>0</v>
      </c>
      <c r="X208" s="223">
        <v>0</v>
      </c>
      <c r="Y208" s="223">
        <v>0</v>
      </c>
      <c r="Z208" s="346">
        <v>1363110.8499999996</v>
      </c>
      <c r="AA208" s="253">
        <v>4.9999999999999991</v>
      </c>
    </row>
    <row r="209" spans="2:27" ht="250.5" customHeight="1" x14ac:dyDescent="0.25">
      <c r="B209" s="571"/>
      <c r="C209" s="266" t="s">
        <v>1084</v>
      </c>
      <c r="D209" s="393" t="s">
        <v>1142</v>
      </c>
      <c r="E209" s="394" t="s">
        <v>1375</v>
      </c>
      <c r="F209" s="393" t="s">
        <v>1376</v>
      </c>
      <c r="G209" s="395" t="s">
        <v>154</v>
      </c>
      <c r="H209" s="395" t="s">
        <v>157</v>
      </c>
      <c r="I209" s="396" t="s">
        <v>1381</v>
      </c>
      <c r="J209" s="397">
        <v>64</v>
      </c>
      <c r="K209" s="397">
        <v>64</v>
      </c>
      <c r="L209" s="398" t="s">
        <v>159</v>
      </c>
      <c r="M209" s="398" t="s">
        <v>828</v>
      </c>
      <c r="N209" s="366">
        <v>1</v>
      </c>
      <c r="O209" s="399" t="s">
        <v>831</v>
      </c>
      <c r="P209" s="399" t="s">
        <v>834</v>
      </c>
      <c r="Q209" s="223">
        <v>1010012.4</v>
      </c>
      <c r="R209" s="223">
        <v>1782000</v>
      </c>
      <c r="S209" s="223">
        <v>856350</v>
      </c>
      <c r="T209" s="223">
        <v>0</v>
      </c>
      <c r="U209" s="223">
        <v>247500</v>
      </c>
      <c r="V209" s="223">
        <v>8372135.25</v>
      </c>
      <c r="W209" s="223">
        <v>0</v>
      </c>
      <c r="X209" s="223">
        <v>0</v>
      </c>
      <c r="Y209" s="223">
        <v>0</v>
      </c>
      <c r="Z209" s="346">
        <v>12267997.65</v>
      </c>
      <c r="AA209" s="253">
        <v>45</v>
      </c>
    </row>
    <row r="210" spans="2:27" ht="84" x14ac:dyDescent="0.25">
      <c r="B210" s="571" t="s">
        <v>1271</v>
      </c>
      <c r="C210" s="265" t="s">
        <v>657</v>
      </c>
      <c r="D210" s="187" t="s">
        <v>1122</v>
      </c>
      <c r="E210" s="357" t="s">
        <v>1634</v>
      </c>
      <c r="F210" s="357" t="s">
        <v>1214</v>
      </c>
      <c r="G210" s="245" t="s">
        <v>154</v>
      </c>
      <c r="H210" s="245" t="s">
        <v>157</v>
      </c>
      <c r="I210" s="203" t="s">
        <v>1371</v>
      </c>
      <c r="J210" s="170">
        <v>46.4</v>
      </c>
      <c r="K210" s="170">
        <v>185</v>
      </c>
      <c r="L210" s="256" t="s">
        <v>162</v>
      </c>
      <c r="M210" s="250" t="s">
        <v>830</v>
      </c>
      <c r="N210" s="155" t="s">
        <v>1372</v>
      </c>
      <c r="O210" s="357" t="s">
        <v>831</v>
      </c>
      <c r="P210" s="357" t="s">
        <v>834</v>
      </c>
      <c r="Q210" s="248">
        <v>1157263</v>
      </c>
      <c r="R210" s="248">
        <v>17000</v>
      </c>
      <c r="S210" s="248">
        <v>46000</v>
      </c>
      <c r="T210" s="248">
        <v>0</v>
      </c>
      <c r="U210" s="248">
        <v>0</v>
      </c>
      <c r="V210" s="248">
        <v>0</v>
      </c>
      <c r="W210" s="248">
        <v>0</v>
      </c>
      <c r="X210" s="248">
        <v>0</v>
      </c>
      <c r="Y210" s="248">
        <v>0</v>
      </c>
      <c r="Z210" s="280">
        <v>1220263</v>
      </c>
      <c r="AA210" s="249"/>
    </row>
    <row r="211" spans="2:27" ht="152.25" customHeight="1" x14ac:dyDescent="0.25">
      <c r="B211" s="571"/>
      <c r="C211" s="266" t="s">
        <v>700</v>
      </c>
      <c r="D211" s="393" t="s">
        <v>1143</v>
      </c>
      <c r="E211" s="394" t="s">
        <v>1146</v>
      </c>
      <c r="F211" s="393" t="s">
        <v>1194</v>
      </c>
      <c r="G211" s="395" t="s">
        <v>154</v>
      </c>
      <c r="H211" s="395" t="s">
        <v>157</v>
      </c>
      <c r="I211" s="396" t="s">
        <v>1370</v>
      </c>
      <c r="J211" s="397">
        <v>6</v>
      </c>
      <c r="K211" s="397">
        <v>6</v>
      </c>
      <c r="L211" s="398" t="s">
        <v>159</v>
      </c>
      <c r="M211" s="398" t="s">
        <v>828</v>
      </c>
      <c r="N211" s="366">
        <v>1</v>
      </c>
      <c r="O211" s="399" t="s">
        <v>831</v>
      </c>
      <c r="P211" s="399" t="s">
        <v>834</v>
      </c>
      <c r="Q211" s="223">
        <v>347178.9</v>
      </c>
      <c r="R211" s="223">
        <v>5100</v>
      </c>
      <c r="S211" s="223">
        <v>13800</v>
      </c>
      <c r="T211" s="223">
        <v>0</v>
      </c>
      <c r="U211" s="223">
        <v>0</v>
      </c>
      <c r="V211" s="223">
        <v>0</v>
      </c>
      <c r="W211" s="223">
        <v>0</v>
      </c>
      <c r="X211" s="223">
        <v>0</v>
      </c>
      <c r="Y211" s="223">
        <v>0</v>
      </c>
      <c r="Z211" s="346">
        <v>366078.9</v>
      </c>
      <c r="AA211" s="253">
        <v>30</v>
      </c>
    </row>
    <row r="212" spans="2:27" ht="84" x14ac:dyDescent="0.25">
      <c r="B212" s="571"/>
      <c r="C212" s="266" t="s">
        <v>701</v>
      </c>
      <c r="D212" s="333" t="s">
        <v>1144</v>
      </c>
      <c r="E212" s="400" t="s">
        <v>1368</v>
      </c>
      <c r="F212" s="335" t="s">
        <v>1195</v>
      </c>
      <c r="G212" s="387" t="s">
        <v>154</v>
      </c>
      <c r="H212" s="387" t="s">
        <v>157</v>
      </c>
      <c r="I212" s="335" t="s">
        <v>1369</v>
      </c>
      <c r="J212" s="194">
        <v>10</v>
      </c>
      <c r="K212" s="194">
        <v>10</v>
      </c>
      <c r="L212" s="387" t="s">
        <v>159</v>
      </c>
      <c r="M212" s="387" t="s">
        <v>828</v>
      </c>
      <c r="N212" s="342">
        <v>1</v>
      </c>
      <c r="O212" s="335" t="s">
        <v>831</v>
      </c>
      <c r="P212" s="335" t="s">
        <v>834</v>
      </c>
      <c r="Q212" s="223">
        <v>520768.35</v>
      </c>
      <c r="R212" s="223">
        <v>7650</v>
      </c>
      <c r="S212" s="223">
        <v>20700</v>
      </c>
      <c r="T212" s="223">
        <v>0</v>
      </c>
      <c r="U212" s="223">
        <v>0</v>
      </c>
      <c r="V212" s="223">
        <v>0</v>
      </c>
      <c r="W212" s="223">
        <v>0</v>
      </c>
      <c r="X212" s="223">
        <v>0</v>
      </c>
      <c r="Y212" s="223">
        <v>0</v>
      </c>
      <c r="Z212" s="346">
        <v>549118.35</v>
      </c>
      <c r="AA212" s="253">
        <v>45</v>
      </c>
    </row>
    <row r="213" spans="2:27" ht="101.25" customHeight="1" x14ac:dyDescent="0.25">
      <c r="B213" s="571"/>
      <c r="C213" s="266" t="s">
        <v>702</v>
      </c>
      <c r="D213" s="393" t="s">
        <v>1145</v>
      </c>
      <c r="E213" s="394" t="s">
        <v>1147</v>
      </c>
      <c r="F213" s="393" t="s">
        <v>1196</v>
      </c>
      <c r="G213" s="395" t="s">
        <v>154</v>
      </c>
      <c r="H213" s="395" t="s">
        <v>157</v>
      </c>
      <c r="I213" s="396" t="s">
        <v>1367</v>
      </c>
      <c r="J213" s="397">
        <v>138</v>
      </c>
      <c r="K213" s="397">
        <v>600</v>
      </c>
      <c r="L213" s="398" t="s">
        <v>159</v>
      </c>
      <c r="M213" s="398" t="s">
        <v>828</v>
      </c>
      <c r="N213" s="366">
        <v>0.23</v>
      </c>
      <c r="O213" s="399" t="s">
        <v>831</v>
      </c>
      <c r="P213" s="399" t="s">
        <v>834</v>
      </c>
      <c r="Q213" s="223">
        <v>289315.75</v>
      </c>
      <c r="R213" s="223">
        <v>4250</v>
      </c>
      <c r="S213" s="223">
        <v>11500</v>
      </c>
      <c r="T213" s="223">
        <v>0</v>
      </c>
      <c r="U213" s="223">
        <v>0</v>
      </c>
      <c r="V213" s="223">
        <v>0</v>
      </c>
      <c r="W213" s="223">
        <v>0</v>
      </c>
      <c r="X213" s="223">
        <v>0</v>
      </c>
      <c r="Y213" s="223">
        <v>0</v>
      </c>
      <c r="Z213" s="346">
        <v>305065.75</v>
      </c>
      <c r="AA213" s="253">
        <v>25</v>
      </c>
    </row>
  </sheetData>
  <mergeCells count="54">
    <mergeCell ref="B2:AA2"/>
    <mergeCell ref="B6:AA6"/>
    <mergeCell ref="Z9:Z10"/>
    <mergeCell ref="AA9:AA10"/>
    <mergeCell ref="B4:AA4"/>
    <mergeCell ref="D9:P9"/>
    <mergeCell ref="Q9:Y9"/>
    <mergeCell ref="B190:B197"/>
    <mergeCell ref="B198:B205"/>
    <mergeCell ref="B206:B209"/>
    <mergeCell ref="B210:B213"/>
    <mergeCell ref="B162:B166"/>
    <mergeCell ref="B167:B173"/>
    <mergeCell ref="B174:B176"/>
    <mergeCell ref="B177:B180"/>
    <mergeCell ref="B181:B184"/>
    <mergeCell ref="B185:B188"/>
    <mergeCell ref="B148:B149"/>
    <mergeCell ref="B150:B151"/>
    <mergeCell ref="B152:B154"/>
    <mergeCell ref="B156:B161"/>
    <mergeCell ref="B126:B128"/>
    <mergeCell ref="B129:B132"/>
    <mergeCell ref="B133:B137"/>
    <mergeCell ref="B138:B139"/>
    <mergeCell ref="B140:B142"/>
    <mergeCell ref="B143:B147"/>
    <mergeCell ref="B122:B125"/>
    <mergeCell ref="B82:B85"/>
    <mergeCell ref="B87:B95"/>
    <mergeCell ref="B96:B99"/>
    <mergeCell ref="B100:B101"/>
    <mergeCell ref="B102:B105"/>
    <mergeCell ref="B106:B109"/>
    <mergeCell ref="B110:B113"/>
    <mergeCell ref="B114:B118"/>
    <mergeCell ref="B119:B121"/>
    <mergeCell ref="B79:B81"/>
    <mergeCell ref="B34:B38"/>
    <mergeCell ref="B39:B43"/>
    <mergeCell ref="B44:B50"/>
    <mergeCell ref="B51:B52"/>
    <mergeCell ref="B53:B55"/>
    <mergeCell ref="B56:B59"/>
    <mergeCell ref="B60:B63"/>
    <mergeCell ref="B64:B67"/>
    <mergeCell ref="B68:B71"/>
    <mergeCell ref="B72:B74"/>
    <mergeCell ref="B75:B78"/>
    <mergeCell ref="B16:B22"/>
    <mergeCell ref="B23:B24"/>
    <mergeCell ref="B25:B27"/>
    <mergeCell ref="B28:B33"/>
    <mergeCell ref="B9:B10"/>
  </mergeCells>
  <dataValidations count="16">
    <dataValidation type="decimal" allowBlank="1" showInputMessage="1" showErrorMessage="1" sqref="N97:N99 N88:N91 N93:N95 N163:N166 N157:N161 N11:N12 N14:N24 N190:N205" xr:uid="{00000000-0002-0000-0100-000000000000}">
      <formula1>0.0001</formula1>
      <formula2>100000000</formula2>
    </dataValidation>
    <dataValidation type="list" allowBlank="1" showInputMessage="1" showErrorMessage="1" sqref="L11:L85 L87:L154 L156:L188 L190:L213" xr:uid="{00000000-0002-0000-0100-000001000000}">
      <formula1>Frecuencia</formula1>
    </dataValidation>
    <dataValidation type="list" allowBlank="1" showInputMessage="1" showErrorMessage="1" sqref="H11:H85 H87:H154 H156:H188 H190:H213" xr:uid="{00000000-0002-0000-0100-000002000000}">
      <formula1>Tipo</formula1>
    </dataValidation>
    <dataValidation type="list" allowBlank="1" showInputMessage="1" showErrorMessage="1" sqref="G11:G85 G87:G154 G156:G188 G190:G213" xr:uid="{00000000-0002-0000-0100-000003000000}">
      <formula1>Dimension</formula1>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10" xr:uid="{00000000-0002-0000-0100-000004000000}"/>
    <dataValidation allowBlank="1" showInputMessage="1" showErrorMessage="1" prompt="Hace referencia a las fuentes de información que pueden _x000a_ser usadas para verificar el alcance de los objetivos." sqref="O10" xr:uid="{00000000-0002-0000-0100-000005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P10" xr:uid="{00000000-0002-0000-0100-000006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10" xr:uid="{00000000-0002-0000-0100-000007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10" xr:uid="{00000000-0002-0000-0100-000008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10" xr:uid="{00000000-0002-0000-0100-000009000000}"/>
    <dataValidation allowBlank="1" showInputMessage="1" showErrorMessage="1" prompt="Los &quot;valores programados&quot; son los datos numéricos asociados a las variables del indicador en cuestión que permiten calcular la meta del mismo. " sqref="J10:K10" xr:uid="{00000000-0002-0000-0100-00000A000000}"/>
    <dataValidation allowBlank="1" showInputMessage="1" showErrorMessage="1" prompt="Valores numéricos que se habrán de relacionar con el cálculo del indicador propuesto. _x000a_Manual para el diseño y la construcción de indicadores de Coneval." sqref="I10" xr:uid="{00000000-0002-0000-0100-00000B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10" xr:uid="{00000000-0002-0000-0100-00000C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F27 G10 F169:F173 F208:F209" xr:uid="{00000000-0002-0000-0100-00000D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10" xr:uid="{00000000-0002-0000-0100-00000E000000}"/>
    <dataValidation allowBlank="1" showInputMessage="1" showErrorMessage="1" prompt="&quot;Resumen Narrativo&quot; u &quot;objetivo&quot; se entiende como el estado deseado luego de la implementación de una intervención pública. " sqref="D10" xr:uid="{00000000-0002-0000-0100-00000F000000}"/>
  </dataValidation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FFC000"/>
    <pageSetUpPr fitToPage="1"/>
  </sheetPr>
  <dimension ref="B1:AF95"/>
  <sheetViews>
    <sheetView showGridLines="0" showRuler="0" zoomScale="40" zoomScaleNormal="40" zoomScalePageLayoutView="60" workbookViewId="0">
      <selection activeCell="J20" sqref="J20"/>
    </sheetView>
  </sheetViews>
  <sheetFormatPr baseColWidth="10" defaultColWidth="11.42578125" defaultRowHeight="12.75" x14ac:dyDescent="0.25"/>
  <cols>
    <col min="1" max="1" width="1.28515625" style="61" customWidth="1"/>
    <col min="2" max="2" width="7.85546875" style="61" customWidth="1"/>
    <col min="3" max="3" width="19" style="61" customWidth="1"/>
    <col min="4" max="4" width="1.85546875" style="63" customWidth="1"/>
    <col min="5" max="5" width="45" style="183" customWidth="1"/>
    <col min="6" max="6" width="23.5703125" style="132" customWidth="1"/>
    <col min="7" max="7" width="30.140625" style="61" customWidth="1"/>
    <col min="8" max="9" width="10.85546875" style="110" customWidth="1"/>
    <col min="10" max="10" width="46.42578125" style="61" customWidth="1"/>
    <col min="11" max="14" width="18" style="61" customWidth="1"/>
    <col min="15" max="15" width="18" style="140" customWidth="1"/>
    <col min="16" max="16" width="18" style="61" customWidth="1"/>
    <col min="17" max="17" width="22.7109375" style="61" customWidth="1"/>
    <col min="18" max="18" width="12.7109375" style="61" customWidth="1"/>
    <col min="19" max="19" width="12.85546875" style="61" customWidth="1"/>
    <col min="20" max="20" width="13.5703125" style="61" customWidth="1"/>
    <col min="21" max="21" width="12.28515625" style="61" customWidth="1"/>
    <col min="22" max="25" width="9.28515625" style="61" customWidth="1"/>
    <col min="26" max="26" width="13" style="61" customWidth="1"/>
    <col min="27" max="27" width="16.140625" style="166" customWidth="1"/>
    <col min="28" max="28" width="10.5703125" style="61" customWidth="1"/>
    <col min="29" max="16384" width="11.42578125" style="61"/>
  </cols>
  <sheetData>
    <row r="1" spans="2:28" ht="26.25" customHeight="1" x14ac:dyDescent="0.25">
      <c r="K1" s="47"/>
      <c r="L1" s="47"/>
      <c r="M1" s="47"/>
      <c r="N1" s="47"/>
      <c r="O1" s="137"/>
      <c r="P1" s="47"/>
      <c r="Q1" s="47"/>
      <c r="R1" s="47"/>
      <c r="S1" s="47"/>
      <c r="T1" s="47"/>
      <c r="U1" s="47"/>
      <c r="V1" s="47"/>
      <c r="W1" s="47"/>
      <c r="X1" s="47"/>
      <c r="Y1" s="47"/>
      <c r="Z1" s="47"/>
      <c r="AA1" s="164"/>
      <c r="AB1" s="47"/>
    </row>
    <row r="2" spans="2:28" ht="23.25" x14ac:dyDescent="0.35">
      <c r="C2" s="64"/>
      <c r="G2" s="65"/>
      <c r="H2" s="128"/>
      <c r="I2" s="128"/>
      <c r="J2" s="65"/>
      <c r="K2" s="56"/>
      <c r="L2" s="418" t="s">
        <v>618</v>
      </c>
      <c r="M2" s="56"/>
      <c r="N2" s="56"/>
      <c r="O2" s="137"/>
      <c r="P2" s="47"/>
      <c r="Q2" s="47"/>
      <c r="R2" s="47"/>
      <c r="S2" s="47"/>
      <c r="T2" s="47"/>
      <c r="U2" s="47"/>
      <c r="V2" s="47"/>
      <c r="W2" s="47"/>
      <c r="X2" s="47"/>
      <c r="Y2" s="47"/>
      <c r="Z2" s="47"/>
      <c r="AA2" s="164"/>
      <c r="AB2" s="47"/>
    </row>
    <row r="3" spans="2:28" ht="25.5" customHeight="1" x14ac:dyDescent="0.45">
      <c r="B3" s="47"/>
      <c r="C3" s="581" t="s">
        <v>196</v>
      </c>
      <c r="D3" s="582"/>
      <c r="E3" s="208" t="s">
        <v>387</v>
      </c>
      <c r="F3" s="133"/>
      <c r="G3" s="66"/>
      <c r="H3" s="129"/>
      <c r="I3" s="129"/>
      <c r="J3" s="67"/>
      <c r="K3" s="47"/>
      <c r="L3" s="55"/>
      <c r="M3" s="50"/>
      <c r="N3" s="47"/>
      <c r="O3" s="137"/>
      <c r="P3" s="47"/>
      <c r="Q3" s="47"/>
      <c r="R3" s="47"/>
      <c r="S3" s="47"/>
      <c r="T3" s="47"/>
      <c r="U3" s="47"/>
      <c r="V3" s="47"/>
      <c r="W3" s="47"/>
      <c r="X3" s="47"/>
      <c r="Y3" s="47"/>
      <c r="Z3" s="47"/>
      <c r="AA3" s="164"/>
      <c r="AB3" s="47"/>
    </row>
    <row r="4" spans="2:28" ht="30" customHeight="1" x14ac:dyDescent="0.25">
      <c r="B4" s="47"/>
      <c r="C4" s="581" t="s">
        <v>165</v>
      </c>
      <c r="D4" s="582"/>
      <c r="E4" s="207" t="s">
        <v>881</v>
      </c>
      <c r="F4" s="134"/>
      <c r="G4" s="68"/>
      <c r="H4" s="130"/>
      <c r="I4" s="130"/>
      <c r="J4" s="69"/>
      <c r="K4" s="47"/>
      <c r="L4" s="47"/>
      <c r="M4" s="47"/>
      <c r="N4" s="47"/>
      <c r="O4" s="137"/>
      <c r="P4" s="47"/>
      <c r="Q4" s="47"/>
      <c r="R4" s="47"/>
      <c r="S4" s="47"/>
      <c r="T4" s="47"/>
      <c r="U4" s="47"/>
      <c r="V4" s="47"/>
      <c r="W4" s="47"/>
      <c r="X4" s="47"/>
      <c r="Y4" s="47"/>
      <c r="Z4" s="47"/>
      <c r="AA4" s="164"/>
      <c r="AB4" s="47"/>
    </row>
    <row r="5" spans="2:28" ht="21.75" customHeight="1" x14ac:dyDescent="0.25">
      <c r="B5" s="47"/>
      <c r="C5" s="581" t="s">
        <v>0</v>
      </c>
      <c r="D5" s="582"/>
      <c r="E5" s="207" t="s">
        <v>219</v>
      </c>
      <c r="F5" s="134"/>
      <c r="G5" s="68"/>
      <c r="H5" s="130"/>
      <c r="I5" s="130"/>
      <c r="J5" s="69"/>
      <c r="K5" s="47"/>
      <c r="L5" s="47"/>
      <c r="M5" s="47"/>
      <c r="N5" s="47"/>
      <c r="O5" s="138"/>
      <c r="P5" s="47"/>
      <c r="Q5" s="47"/>
      <c r="R5" s="47"/>
      <c r="S5" s="47"/>
      <c r="T5" s="47"/>
      <c r="U5" s="47"/>
      <c r="V5" s="47"/>
      <c r="W5" s="47"/>
      <c r="X5" s="47"/>
      <c r="Y5" s="47"/>
      <c r="Z5" s="47"/>
      <c r="AA5" s="164"/>
      <c r="AB5" s="47"/>
    </row>
    <row r="6" spans="2:28" ht="31.5" customHeight="1" x14ac:dyDescent="0.25">
      <c r="B6" s="47"/>
      <c r="C6" s="581" t="s">
        <v>619</v>
      </c>
      <c r="D6" s="582"/>
      <c r="E6" s="207" t="s">
        <v>882</v>
      </c>
      <c r="F6" s="131"/>
      <c r="G6" s="70"/>
      <c r="H6" s="111"/>
      <c r="I6" s="112"/>
      <c r="J6" s="71"/>
      <c r="K6" s="57"/>
      <c r="L6" s="57"/>
      <c r="M6" s="57"/>
      <c r="N6" s="47"/>
      <c r="O6" s="138"/>
      <c r="P6" s="47"/>
      <c r="Q6" s="47"/>
      <c r="R6" s="47"/>
      <c r="S6" s="47"/>
      <c r="T6" s="47"/>
      <c r="U6" s="47"/>
      <c r="V6" s="47"/>
      <c r="W6" s="47"/>
      <c r="X6" s="47"/>
      <c r="Y6" s="47"/>
      <c r="Z6" s="47"/>
      <c r="AA6" s="164"/>
      <c r="AB6" s="47"/>
    </row>
    <row r="7" spans="2:28" ht="21.75" customHeight="1" x14ac:dyDescent="0.25">
      <c r="B7" s="47"/>
      <c r="C7" s="581" t="s">
        <v>167</v>
      </c>
      <c r="D7" s="582"/>
      <c r="E7" s="207" t="s">
        <v>211</v>
      </c>
      <c r="F7" s="131"/>
      <c r="G7" s="70"/>
      <c r="H7" s="111"/>
      <c r="I7" s="112"/>
      <c r="J7" s="71"/>
      <c r="K7" s="57"/>
      <c r="L7" s="57"/>
      <c r="M7" s="57"/>
      <c r="N7" s="47"/>
      <c r="O7" s="138"/>
      <c r="P7" s="47"/>
      <c r="Q7" s="47"/>
      <c r="R7" s="47"/>
      <c r="S7" s="47"/>
      <c r="T7" s="47"/>
      <c r="U7" s="47"/>
      <c r="V7" s="47"/>
      <c r="W7" s="47"/>
      <c r="X7" s="47"/>
      <c r="Y7" s="47"/>
      <c r="Z7" s="47"/>
      <c r="AA7" s="164"/>
      <c r="AB7" s="47"/>
    </row>
    <row r="8" spans="2:28" ht="21.75" customHeight="1" x14ac:dyDescent="0.25">
      <c r="B8" s="47"/>
      <c r="C8" s="581" t="s">
        <v>168</v>
      </c>
      <c r="D8" s="582"/>
      <c r="E8" s="207" t="s">
        <v>121</v>
      </c>
      <c r="F8" s="135"/>
      <c r="G8" s="70"/>
      <c r="H8" s="111"/>
      <c r="I8" s="112"/>
      <c r="J8" s="71"/>
      <c r="K8" s="57"/>
      <c r="L8" s="57"/>
      <c r="M8" s="57"/>
      <c r="N8" s="47"/>
      <c r="O8" s="137"/>
      <c r="P8" s="47"/>
      <c r="Q8" s="47"/>
      <c r="R8" s="47"/>
      <c r="S8" s="47"/>
      <c r="T8" s="47"/>
      <c r="U8" s="47"/>
      <c r="V8" s="47"/>
      <c r="W8" s="47"/>
      <c r="X8" s="47"/>
      <c r="Y8" s="47"/>
      <c r="Z8" s="47"/>
      <c r="AA8" s="164"/>
      <c r="AB8" s="47"/>
    </row>
    <row r="9" spans="2:28" ht="21.75" customHeight="1" x14ac:dyDescent="0.25">
      <c r="B9" s="47"/>
      <c r="C9" s="581" t="s">
        <v>169</v>
      </c>
      <c r="D9" s="582"/>
      <c r="E9" s="207" t="s">
        <v>43</v>
      </c>
      <c r="F9" s="134"/>
      <c r="G9" s="72"/>
      <c r="H9" s="113"/>
      <c r="I9" s="113"/>
      <c r="J9" s="73"/>
      <c r="K9" s="58"/>
      <c r="L9" s="58"/>
      <c r="M9" s="58"/>
      <c r="N9" s="58"/>
      <c r="O9" s="139"/>
      <c r="P9" s="47"/>
      <c r="Q9" s="47"/>
      <c r="R9" s="47"/>
      <c r="S9" s="47"/>
      <c r="T9" s="47"/>
      <c r="U9" s="47"/>
      <c r="V9" s="47"/>
      <c r="W9" s="47"/>
      <c r="X9" s="47"/>
      <c r="Y9" s="47"/>
      <c r="Z9" s="47"/>
      <c r="AA9" s="164"/>
      <c r="AB9" s="47"/>
    </row>
    <row r="10" spans="2:28" ht="27" customHeight="1" x14ac:dyDescent="0.25">
      <c r="B10" s="583" t="s">
        <v>151</v>
      </c>
      <c r="C10" s="581" t="s">
        <v>170</v>
      </c>
      <c r="D10" s="582"/>
      <c r="E10" s="210" t="s">
        <v>1593</v>
      </c>
      <c r="F10" s="210"/>
      <c r="G10" s="72"/>
      <c r="H10" s="113"/>
      <c r="I10" s="113"/>
      <c r="J10" s="73"/>
      <c r="K10" s="58"/>
      <c r="L10" s="58"/>
      <c r="M10" s="58"/>
      <c r="N10" s="58"/>
      <c r="O10" s="139"/>
      <c r="P10" s="59"/>
      <c r="Q10" s="47"/>
      <c r="R10" s="47"/>
      <c r="S10" s="47"/>
      <c r="T10" s="47"/>
      <c r="U10" s="47"/>
      <c r="V10" s="47"/>
      <c r="W10" s="47"/>
      <c r="X10" s="47"/>
      <c r="Y10" s="47"/>
      <c r="Z10" s="47"/>
      <c r="AA10" s="164"/>
      <c r="AB10" s="47"/>
    </row>
    <row r="11" spans="2:28" ht="27" customHeight="1" x14ac:dyDescent="0.25">
      <c r="B11" s="583"/>
      <c r="C11" s="581" t="s">
        <v>171</v>
      </c>
      <c r="D11" s="582"/>
      <c r="E11" s="209" t="s">
        <v>1588</v>
      </c>
      <c r="F11" s="209"/>
      <c r="G11" s="72"/>
      <c r="H11" s="113"/>
      <c r="I11" s="113"/>
      <c r="J11" s="73"/>
      <c r="K11" s="58"/>
      <c r="L11" s="58"/>
      <c r="M11" s="58"/>
      <c r="N11" s="58"/>
      <c r="O11" s="139"/>
      <c r="P11" s="47"/>
      <c r="Q11" s="47"/>
      <c r="R11" s="47"/>
      <c r="S11" s="47"/>
      <c r="T11" s="47"/>
      <c r="U11" s="47"/>
      <c r="V11" s="47"/>
      <c r="W11" s="47"/>
      <c r="X11" s="47"/>
      <c r="Y11" s="47"/>
      <c r="Z11" s="47"/>
      <c r="AA11" s="164"/>
      <c r="AB11" s="47"/>
    </row>
    <row r="12" spans="2:28" ht="27" customHeight="1" x14ac:dyDescent="0.25">
      <c r="B12" s="584" t="s">
        <v>152</v>
      </c>
      <c r="C12" s="581" t="s">
        <v>172</v>
      </c>
      <c r="D12" s="582"/>
      <c r="E12" s="211" t="s">
        <v>1590</v>
      </c>
      <c r="G12" s="72"/>
      <c r="H12" s="113"/>
      <c r="I12" s="113"/>
      <c r="J12" s="73"/>
      <c r="K12" s="58"/>
      <c r="L12" s="58"/>
      <c r="M12" s="58"/>
      <c r="N12" s="58"/>
      <c r="O12" s="139"/>
      <c r="P12" s="47"/>
      <c r="Q12" s="47"/>
      <c r="R12" s="47"/>
      <c r="S12" s="47"/>
      <c r="T12" s="47"/>
      <c r="U12" s="47"/>
      <c r="V12" s="47"/>
      <c r="W12" s="47"/>
      <c r="X12" s="47"/>
      <c r="Y12" s="47"/>
      <c r="Z12" s="47"/>
      <c r="AA12" s="164"/>
      <c r="AB12" s="47"/>
    </row>
    <row r="13" spans="2:28" ht="27" customHeight="1" x14ac:dyDescent="0.25">
      <c r="B13" s="584"/>
      <c r="C13" s="581" t="s">
        <v>173</v>
      </c>
      <c r="D13" s="582"/>
      <c r="E13" s="209" t="s">
        <v>1589</v>
      </c>
      <c r="F13" s="211"/>
      <c r="G13" s="72"/>
      <c r="H13" s="113"/>
      <c r="I13" s="113"/>
      <c r="J13" s="73"/>
      <c r="K13" s="58"/>
      <c r="L13" s="58"/>
      <c r="M13" s="58"/>
      <c r="N13" s="58"/>
      <c r="O13" s="139"/>
      <c r="P13" s="47"/>
      <c r="Q13" s="47"/>
      <c r="R13" s="47"/>
      <c r="S13" s="47"/>
      <c r="T13" s="47"/>
      <c r="U13" s="47"/>
      <c r="V13" s="47"/>
      <c r="W13" s="47"/>
      <c r="X13" s="47"/>
      <c r="Y13" s="47"/>
      <c r="Z13" s="47"/>
      <c r="AA13" s="164"/>
      <c r="AB13" s="47"/>
    </row>
    <row r="14" spans="2:28" ht="27" customHeight="1" x14ac:dyDescent="0.25">
      <c r="B14" s="583" t="s">
        <v>153</v>
      </c>
      <c r="C14" s="581" t="s">
        <v>174</v>
      </c>
      <c r="D14" s="582"/>
      <c r="E14" s="211" t="s">
        <v>1591</v>
      </c>
      <c r="F14" s="211"/>
      <c r="G14" s="72"/>
      <c r="H14" s="113"/>
      <c r="I14" s="113"/>
      <c r="J14" s="73"/>
      <c r="K14" s="58"/>
      <c r="L14" s="58"/>
      <c r="M14" s="58"/>
      <c r="N14" s="58"/>
      <c r="O14" s="139"/>
      <c r="P14" s="47"/>
      <c r="Q14" s="47"/>
      <c r="R14" s="47"/>
      <c r="S14" s="47"/>
      <c r="T14" s="47"/>
      <c r="U14" s="47"/>
      <c r="V14" s="47"/>
      <c r="W14" s="47"/>
      <c r="X14" s="47"/>
      <c r="Y14" s="47"/>
      <c r="Z14" s="47"/>
      <c r="AA14" s="164"/>
      <c r="AB14" s="47"/>
    </row>
    <row r="15" spans="2:28" ht="27" customHeight="1" x14ac:dyDescent="0.25">
      <c r="B15" s="583"/>
      <c r="C15" s="585" t="s">
        <v>175</v>
      </c>
      <c r="D15" s="586"/>
      <c r="E15" s="209" t="s">
        <v>1592</v>
      </c>
      <c r="F15" s="211"/>
      <c r="G15" s="72"/>
      <c r="H15" s="113"/>
      <c r="I15" s="113"/>
      <c r="J15" s="73"/>
      <c r="K15" s="47"/>
      <c r="L15" s="47"/>
      <c r="M15" s="58"/>
      <c r="N15" s="47"/>
      <c r="O15" s="139"/>
      <c r="P15" s="47"/>
      <c r="Q15" s="47"/>
      <c r="R15" s="47"/>
      <c r="S15" s="47"/>
      <c r="T15" s="47"/>
      <c r="U15" s="47"/>
      <c r="V15" s="47"/>
      <c r="W15" s="47"/>
      <c r="X15" s="47"/>
      <c r="Y15" s="47"/>
      <c r="Z15" s="47"/>
      <c r="AA15" s="164"/>
      <c r="AB15" s="47"/>
    </row>
    <row r="16" spans="2:28" ht="9" customHeight="1" x14ac:dyDescent="0.25">
      <c r="C16" s="74"/>
      <c r="D16" s="74"/>
      <c r="K16" s="47"/>
      <c r="L16" s="47"/>
      <c r="M16" s="47"/>
      <c r="N16" s="47"/>
      <c r="O16" s="137"/>
      <c r="P16" s="47"/>
      <c r="Q16" s="47"/>
      <c r="R16" s="47"/>
      <c r="S16" s="47"/>
      <c r="T16" s="47"/>
      <c r="U16" s="47"/>
      <c r="V16" s="47"/>
      <c r="W16" s="47"/>
      <c r="X16" s="47"/>
      <c r="Y16" s="47"/>
      <c r="Z16" s="47"/>
      <c r="AA16" s="164"/>
      <c r="AB16" s="47"/>
    </row>
    <row r="17" spans="2:28" ht="17.25" customHeight="1" x14ac:dyDescent="0.25">
      <c r="C17" s="75"/>
      <c r="D17" s="76"/>
      <c r="E17" s="587" t="s">
        <v>150</v>
      </c>
      <c r="F17" s="587"/>
      <c r="G17" s="587"/>
      <c r="H17" s="587"/>
      <c r="I17" s="587"/>
      <c r="J17" s="587"/>
      <c r="K17" s="587"/>
      <c r="L17" s="587"/>
      <c r="M17" s="587"/>
      <c r="N17" s="587"/>
      <c r="O17" s="587"/>
      <c r="P17" s="587"/>
      <c r="Q17" s="587"/>
      <c r="R17" s="588" t="s">
        <v>620</v>
      </c>
      <c r="S17" s="588"/>
      <c r="T17" s="588"/>
      <c r="U17" s="588"/>
      <c r="V17" s="588"/>
      <c r="W17" s="588"/>
      <c r="X17" s="588"/>
      <c r="Y17" s="588"/>
      <c r="Z17" s="588"/>
      <c r="AA17" s="162"/>
      <c r="AB17" s="156"/>
    </row>
    <row r="18" spans="2:28" ht="58.5" customHeight="1" x14ac:dyDescent="0.25">
      <c r="C18" s="77"/>
      <c r="D18" s="78"/>
      <c r="E18" s="184" t="s">
        <v>610</v>
      </c>
      <c r="F18" s="114" t="s">
        <v>598</v>
      </c>
      <c r="G18" s="114" t="s">
        <v>140</v>
      </c>
      <c r="H18" s="115" t="s">
        <v>141</v>
      </c>
      <c r="I18" s="115" t="s">
        <v>142</v>
      </c>
      <c r="J18" s="141" t="s">
        <v>144</v>
      </c>
      <c r="K18" s="141" t="s">
        <v>617</v>
      </c>
      <c r="L18" s="141" t="s">
        <v>616</v>
      </c>
      <c r="M18" s="141" t="s">
        <v>145</v>
      </c>
      <c r="N18" s="141" t="s">
        <v>146</v>
      </c>
      <c r="O18" s="142" t="s">
        <v>147</v>
      </c>
      <c r="P18" s="141" t="s">
        <v>148</v>
      </c>
      <c r="Q18" s="143" t="s">
        <v>149</v>
      </c>
      <c r="R18" s="79" t="s">
        <v>185</v>
      </c>
      <c r="S18" s="79" t="s">
        <v>186</v>
      </c>
      <c r="T18" s="79" t="s">
        <v>187</v>
      </c>
      <c r="U18" s="79" t="s">
        <v>188</v>
      </c>
      <c r="V18" s="79" t="s">
        <v>189</v>
      </c>
      <c r="W18" s="79" t="s">
        <v>190</v>
      </c>
      <c r="X18" s="79" t="s">
        <v>191</v>
      </c>
      <c r="Y18" s="79" t="s">
        <v>192</v>
      </c>
      <c r="Z18" s="79" t="s">
        <v>193</v>
      </c>
      <c r="AA18" s="163"/>
      <c r="AB18" s="157">
        <v>100</v>
      </c>
    </row>
    <row r="19" spans="2:28" s="60" customFormat="1" ht="92.25" customHeight="1" x14ac:dyDescent="0.25">
      <c r="B19" s="62"/>
      <c r="C19" s="51" t="s">
        <v>137</v>
      </c>
      <c r="D19" s="95"/>
      <c r="E19" s="117" t="s">
        <v>1637</v>
      </c>
      <c r="F19" s="272" t="s">
        <v>1594</v>
      </c>
      <c r="G19" s="269" t="s">
        <v>1598</v>
      </c>
      <c r="H19" s="172" t="s">
        <v>217</v>
      </c>
      <c r="I19" s="172" t="s">
        <v>155</v>
      </c>
      <c r="J19" s="203" t="s">
        <v>880</v>
      </c>
      <c r="K19" s="205">
        <v>2.21</v>
      </c>
      <c r="L19" s="206">
        <v>4</v>
      </c>
      <c r="M19" s="176" t="s">
        <v>163</v>
      </c>
      <c r="N19" s="177" t="s">
        <v>830</v>
      </c>
      <c r="O19" s="204">
        <v>0.55000000000000004</v>
      </c>
      <c r="P19" s="144" t="s">
        <v>831</v>
      </c>
      <c r="Q19" s="144" t="s">
        <v>833</v>
      </c>
      <c r="R19" s="146">
        <v>17052117</v>
      </c>
      <c r="S19" s="146">
        <v>6679493</v>
      </c>
      <c r="T19" s="146">
        <v>15959645</v>
      </c>
      <c r="U19" s="146">
        <v>9000000</v>
      </c>
      <c r="V19" s="146">
        <v>0</v>
      </c>
      <c r="W19" s="146">
        <v>0</v>
      </c>
      <c r="X19" s="146">
        <v>0</v>
      </c>
      <c r="Y19" s="146">
        <v>0</v>
      </c>
      <c r="Z19" s="146">
        <v>6000000</v>
      </c>
      <c r="AA19" s="160">
        <v>54691255</v>
      </c>
      <c r="AB19" s="167" t="s">
        <v>1374</v>
      </c>
    </row>
    <row r="20" spans="2:28" s="60" customFormat="1" ht="181.5" customHeight="1" x14ac:dyDescent="0.25">
      <c r="B20" s="62"/>
      <c r="C20" s="52" t="s">
        <v>138</v>
      </c>
      <c r="D20" s="96"/>
      <c r="E20" s="284" t="s">
        <v>885</v>
      </c>
      <c r="F20" s="284" t="s">
        <v>1600</v>
      </c>
      <c r="G20" s="284" t="s">
        <v>1601</v>
      </c>
      <c r="H20" s="404" t="s">
        <v>217</v>
      </c>
      <c r="I20" s="404" t="s">
        <v>155</v>
      </c>
      <c r="J20" s="405" t="s">
        <v>1597</v>
      </c>
      <c r="K20" s="406">
        <v>1442.9850000000004</v>
      </c>
      <c r="L20" s="406">
        <v>6400.6829999999991</v>
      </c>
      <c r="M20" s="329" t="s">
        <v>163</v>
      </c>
      <c r="N20" s="407" t="s">
        <v>830</v>
      </c>
      <c r="O20" s="408">
        <v>0.23</v>
      </c>
      <c r="P20" s="144" t="s">
        <v>831</v>
      </c>
      <c r="Q20" s="144" t="s">
        <v>833</v>
      </c>
      <c r="R20" s="146">
        <v>17052117</v>
      </c>
      <c r="S20" s="146">
        <v>6679493</v>
      </c>
      <c r="T20" s="146">
        <v>15959645</v>
      </c>
      <c r="U20" s="146">
        <v>9000000</v>
      </c>
      <c r="V20" s="146">
        <v>0</v>
      </c>
      <c r="W20" s="146">
        <v>0</v>
      </c>
      <c r="X20" s="146">
        <v>0</v>
      </c>
      <c r="Y20" s="146">
        <v>0</v>
      </c>
      <c r="Z20" s="146">
        <v>6000000</v>
      </c>
      <c r="AA20" s="160">
        <v>54691255</v>
      </c>
      <c r="AB20" s="158"/>
    </row>
    <row r="21" spans="2:28" s="60" customFormat="1" ht="124.5" customHeight="1" x14ac:dyDescent="0.25">
      <c r="B21" s="589" t="s">
        <v>1246</v>
      </c>
      <c r="C21" s="52" t="s">
        <v>139</v>
      </c>
      <c r="D21" s="96"/>
      <c r="E21" s="185" t="s">
        <v>886</v>
      </c>
      <c r="F21" s="178" t="s">
        <v>1641</v>
      </c>
      <c r="G21" s="171" t="s">
        <v>1585</v>
      </c>
      <c r="H21" s="172" t="s">
        <v>154</v>
      </c>
      <c r="I21" s="172" t="s">
        <v>157</v>
      </c>
      <c r="J21" s="118" t="s">
        <v>1586</v>
      </c>
      <c r="K21" s="169">
        <v>12.7</v>
      </c>
      <c r="L21" s="169">
        <v>15.9</v>
      </c>
      <c r="M21" s="176" t="s">
        <v>162</v>
      </c>
      <c r="N21" s="174" t="s">
        <v>830</v>
      </c>
      <c r="O21" s="155" t="s">
        <v>1587</v>
      </c>
      <c r="P21" s="144" t="s">
        <v>831</v>
      </c>
      <c r="Q21" s="144" t="s">
        <v>833</v>
      </c>
      <c r="R21" s="146">
        <v>0</v>
      </c>
      <c r="S21" s="147">
        <v>0</v>
      </c>
      <c r="T21" s="147">
        <v>0</v>
      </c>
      <c r="U21" s="147">
        <v>2000000</v>
      </c>
      <c r="V21" s="147">
        <v>0</v>
      </c>
      <c r="W21" s="147">
        <v>0</v>
      </c>
      <c r="X21" s="147">
        <v>0</v>
      </c>
      <c r="Y21" s="147">
        <v>0</v>
      </c>
      <c r="Z21" s="148">
        <v>0</v>
      </c>
      <c r="AA21" s="160">
        <v>2000000</v>
      </c>
      <c r="AB21" s="158"/>
    </row>
    <row r="22" spans="2:28" s="60" customFormat="1" ht="48" x14ac:dyDescent="0.25">
      <c r="B22" s="589"/>
      <c r="C22" s="53" t="s">
        <v>608</v>
      </c>
      <c r="D22" s="96"/>
      <c r="E22" s="284" t="s">
        <v>917</v>
      </c>
      <c r="F22" s="284" t="s">
        <v>924</v>
      </c>
      <c r="G22" s="284" t="s">
        <v>1013</v>
      </c>
      <c r="H22" s="404" t="s">
        <v>154</v>
      </c>
      <c r="I22" s="404" t="s">
        <v>157</v>
      </c>
      <c r="J22" s="329" t="s">
        <v>1584</v>
      </c>
      <c r="K22" s="409">
        <v>10</v>
      </c>
      <c r="L22" s="409">
        <v>15</v>
      </c>
      <c r="M22" s="410" t="s">
        <v>159</v>
      </c>
      <c r="N22" s="410" t="s">
        <v>828</v>
      </c>
      <c r="O22" s="411">
        <v>0.66</v>
      </c>
      <c r="P22" s="150" t="s">
        <v>831</v>
      </c>
      <c r="Q22" s="150" t="s">
        <v>833</v>
      </c>
      <c r="R22" s="122">
        <v>0</v>
      </c>
      <c r="S22" s="122">
        <v>0</v>
      </c>
      <c r="T22" s="122">
        <v>0</v>
      </c>
      <c r="U22" s="122">
        <v>100000</v>
      </c>
      <c r="V22" s="122">
        <v>0</v>
      </c>
      <c r="W22" s="122">
        <v>0</v>
      </c>
      <c r="X22" s="122">
        <v>0</v>
      </c>
      <c r="Y22" s="122">
        <v>0</v>
      </c>
      <c r="Z22" s="122">
        <v>0</v>
      </c>
      <c r="AA22" s="159">
        <v>100000</v>
      </c>
      <c r="AB22" s="161">
        <v>5</v>
      </c>
    </row>
    <row r="23" spans="2:28" s="60" customFormat="1" ht="108" customHeight="1" x14ac:dyDescent="0.25">
      <c r="B23" s="589"/>
      <c r="C23" s="54" t="s">
        <v>609</v>
      </c>
      <c r="D23" s="97"/>
      <c r="E23" s="186" t="s">
        <v>918</v>
      </c>
      <c r="F23" s="171" t="s">
        <v>925</v>
      </c>
      <c r="G23" s="171" t="s">
        <v>1014</v>
      </c>
      <c r="H23" s="172" t="s">
        <v>154</v>
      </c>
      <c r="I23" s="172" t="s">
        <v>157</v>
      </c>
      <c r="J23" s="176" t="s">
        <v>1640</v>
      </c>
      <c r="K23" s="169">
        <v>80</v>
      </c>
      <c r="L23" s="169">
        <v>80</v>
      </c>
      <c r="M23" s="176" t="s">
        <v>159</v>
      </c>
      <c r="N23" s="174" t="s">
        <v>828</v>
      </c>
      <c r="O23" s="175">
        <v>0.8</v>
      </c>
      <c r="P23" s="144" t="s">
        <v>831</v>
      </c>
      <c r="Q23" s="144" t="s">
        <v>833</v>
      </c>
      <c r="R23" s="122">
        <v>0</v>
      </c>
      <c r="S23" s="122">
        <v>0</v>
      </c>
      <c r="T23" s="122">
        <v>0</v>
      </c>
      <c r="U23" s="122">
        <v>400000</v>
      </c>
      <c r="V23" s="122">
        <v>0</v>
      </c>
      <c r="W23" s="122">
        <v>0</v>
      </c>
      <c r="X23" s="122">
        <v>0</v>
      </c>
      <c r="Y23" s="122">
        <v>0</v>
      </c>
      <c r="Z23" s="122">
        <v>0</v>
      </c>
      <c r="AA23" s="159">
        <v>400000</v>
      </c>
      <c r="AB23" s="161">
        <v>20</v>
      </c>
    </row>
    <row r="24" spans="2:28" s="60" customFormat="1" ht="87.75" customHeight="1" x14ac:dyDescent="0.25">
      <c r="B24" s="589"/>
      <c r="C24" s="53" t="s">
        <v>684</v>
      </c>
      <c r="D24" s="97"/>
      <c r="E24" s="284" t="s">
        <v>919</v>
      </c>
      <c r="F24" s="284" t="s">
        <v>926</v>
      </c>
      <c r="G24" s="284" t="s">
        <v>1015</v>
      </c>
      <c r="H24" s="404" t="s">
        <v>154</v>
      </c>
      <c r="I24" s="404" t="s">
        <v>157</v>
      </c>
      <c r="J24" s="329" t="s">
        <v>1639</v>
      </c>
      <c r="K24" s="409">
        <v>10</v>
      </c>
      <c r="L24" s="409">
        <v>10</v>
      </c>
      <c r="M24" s="410" t="s">
        <v>159</v>
      </c>
      <c r="N24" s="410" t="s">
        <v>828</v>
      </c>
      <c r="O24" s="411">
        <v>1</v>
      </c>
      <c r="P24" s="150" t="s">
        <v>831</v>
      </c>
      <c r="Q24" s="150" t="s">
        <v>833</v>
      </c>
      <c r="R24" s="122">
        <v>0</v>
      </c>
      <c r="S24" s="122">
        <v>0</v>
      </c>
      <c r="T24" s="122">
        <v>0</v>
      </c>
      <c r="U24" s="122">
        <v>300000</v>
      </c>
      <c r="V24" s="122">
        <v>0</v>
      </c>
      <c r="W24" s="122">
        <v>0</v>
      </c>
      <c r="X24" s="122">
        <v>0</v>
      </c>
      <c r="Y24" s="122">
        <v>0</v>
      </c>
      <c r="Z24" s="122">
        <v>0</v>
      </c>
      <c r="AA24" s="159">
        <v>300000</v>
      </c>
      <c r="AB24" s="161">
        <v>15</v>
      </c>
    </row>
    <row r="25" spans="2:28" s="60" customFormat="1" ht="95.25" customHeight="1" x14ac:dyDescent="0.25">
      <c r="B25" s="589"/>
      <c r="C25" s="54" t="s">
        <v>685</v>
      </c>
      <c r="D25" s="97"/>
      <c r="E25" s="186" t="s">
        <v>920</v>
      </c>
      <c r="F25" s="171" t="s">
        <v>927</v>
      </c>
      <c r="G25" s="171" t="s">
        <v>1016</v>
      </c>
      <c r="H25" s="172" t="s">
        <v>154</v>
      </c>
      <c r="I25" s="172" t="s">
        <v>157</v>
      </c>
      <c r="J25" s="176" t="s">
        <v>1581</v>
      </c>
      <c r="K25" s="169">
        <v>10</v>
      </c>
      <c r="L25" s="169">
        <v>10</v>
      </c>
      <c r="M25" s="176" t="s">
        <v>159</v>
      </c>
      <c r="N25" s="174" t="s">
        <v>828</v>
      </c>
      <c r="O25" s="175">
        <v>1</v>
      </c>
      <c r="P25" s="144" t="s">
        <v>831</v>
      </c>
      <c r="Q25" s="144" t="s">
        <v>833</v>
      </c>
      <c r="R25" s="122">
        <v>0</v>
      </c>
      <c r="S25" s="122">
        <v>0</v>
      </c>
      <c r="T25" s="122">
        <v>0</v>
      </c>
      <c r="U25" s="122">
        <v>400000</v>
      </c>
      <c r="V25" s="122">
        <v>0</v>
      </c>
      <c r="W25" s="122">
        <v>0</v>
      </c>
      <c r="X25" s="122">
        <v>0</v>
      </c>
      <c r="Y25" s="122">
        <v>0</v>
      </c>
      <c r="Z25" s="122">
        <v>0</v>
      </c>
      <c r="AA25" s="159">
        <v>400000</v>
      </c>
      <c r="AB25" s="161">
        <v>20</v>
      </c>
    </row>
    <row r="26" spans="2:28" s="60" customFormat="1" ht="82.5" customHeight="1" x14ac:dyDescent="0.25">
      <c r="B26" s="589"/>
      <c r="C26" s="53" t="s">
        <v>686</v>
      </c>
      <c r="D26" s="97"/>
      <c r="E26" s="284" t="s">
        <v>1012</v>
      </c>
      <c r="F26" s="284" t="s">
        <v>928</v>
      </c>
      <c r="G26" s="284" t="s">
        <v>1579</v>
      </c>
      <c r="H26" s="404" t="s">
        <v>154</v>
      </c>
      <c r="I26" s="404" t="s">
        <v>157</v>
      </c>
      <c r="J26" s="329" t="s">
        <v>1580</v>
      </c>
      <c r="K26" s="409">
        <v>10</v>
      </c>
      <c r="L26" s="409">
        <v>10</v>
      </c>
      <c r="M26" s="410" t="s">
        <v>159</v>
      </c>
      <c r="N26" s="410" t="s">
        <v>828</v>
      </c>
      <c r="O26" s="411">
        <v>0.66</v>
      </c>
      <c r="P26" s="150" t="s">
        <v>831</v>
      </c>
      <c r="Q26" s="150" t="s">
        <v>833</v>
      </c>
      <c r="R26" s="122">
        <v>0</v>
      </c>
      <c r="S26" s="122">
        <v>0</v>
      </c>
      <c r="T26" s="122">
        <v>0</v>
      </c>
      <c r="U26" s="122">
        <v>500000</v>
      </c>
      <c r="V26" s="122">
        <v>0</v>
      </c>
      <c r="W26" s="122">
        <v>0</v>
      </c>
      <c r="X26" s="122">
        <v>0</v>
      </c>
      <c r="Y26" s="122">
        <v>0</v>
      </c>
      <c r="Z26" s="122">
        <v>0</v>
      </c>
      <c r="AA26" s="159">
        <v>500000</v>
      </c>
      <c r="AB26" s="161">
        <v>25</v>
      </c>
    </row>
    <row r="27" spans="2:28" s="60" customFormat="1" ht="91.5" customHeight="1" x14ac:dyDescent="0.25">
      <c r="B27" s="589"/>
      <c r="C27" s="54" t="s">
        <v>687</v>
      </c>
      <c r="D27" s="97"/>
      <c r="E27" s="186" t="s">
        <v>921</v>
      </c>
      <c r="F27" s="171" t="s">
        <v>929</v>
      </c>
      <c r="G27" s="171" t="s">
        <v>1017</v>
      </c>
      <c r="H27" s="172" t="s">
        <v>154</v>
      </c>
      <c r="I27" s="172" t="s">
        <v>157</v>
      </c>
      <c r="J27" s="176" t="s">
        <v>1578</v>
      </c>
      <c r="K27" s="169">
        <v>8</v>
      </c>
      <c r="L27" s="169">
        <v>8</v>
      </c>
      <c r="M27" s="176" t="s">
        <v>159</v>
      </c>
      <c r="N27" s="174" t="s">
        <v>828</v>
      </c>
      <c r="O27" s="175">
        <v>1</v>
      </c>
      <c r="P27" s="144" t="s">
        <v>831</v>
      </c>
      <c r="Q27" s="144" t="s">
        <v>833</v>
      </c>
      <c r="R27" s="122">
        <v>0</v>
      </c>
      <c r="S27" s="122">
        <v>0</v>
      </c>
      <c r="T27" s="122">
        <v>0</v>
      </c>
      <c r="U27" s="122">
        <v>300000</v>
      </c>
      <c r="V27" s="122">
        <v>0</v>
      </c>
      <c r="W27" s="122">
        <v>0</v>
      </c>
      <c r="X27" s="122">
        <v>0</v>
      </c>
      <c r="Y27" s="122">
        <v>0</v>
      </c>
      <c r="Z27" s="122">
        <v>0</v>
      </c>
      <c r="AA27" s="159">
        <v>300000</v>
      </c>
      <c r="AB27" s="161">
        <v>15</v>
      </c>
    </row>
    <row r="28" spans="2:28" s="60" customFormat="1" ht="48" x14ac:dyDescent="0.25">
      <c r="B28" s="589"/>
      <c r="C28" s="54" t="s">
        <v>915</v>
      </c>
      <c r="D28" s="97"/>
      <c r="E28" s="284" t="s">
        <v>922</v>
      </c>
      <c r="F28" s="284" t="s">
        <v>930</v>
      </c>
      <c r="G28" s="284" t="s">
        <v>1018</v>
      </c>
      <c r="H28" s="404" t="s">
        <v>154</v>
      </c>
      <c r="I28" s="404" t="s">
        <v>157</v>
      </c>
      <c r="J28" s="329" t="s">
        <v>1638</v>
      </c>
      <c r="K28" s="409">
        <v>10</v>
      </c>
      <c r="L28" s="409">
        <v>10</v>
      </c>
      <c r="M28" s="410" t="s">
        <v>159</v>
      </c>
      <c r="N28" s="410" t="s">
        <v>828</v>
      </c>
      <c r="O28" s="411">
        <v>0.75</v>
      </c>
      <c r="P28" s="150" t="s">
        <v>831</v>
      </c>
      <c r="Q28" s="150" t="s">
        <v>833</v>
      </c>
      <c r="R28" s="122">
        <v>0</v>
      </c>
      <c r="S28" s="122">
        <v>0</v>
      </c>
      <c r="T28" s="122">
        <v>0</v>
      </c>
      <c r="U28" s="122">
        <v>200000</v>
      </c>
      <c r="V28" s="122">
        <v>0</v>
      </c>
      <c r="W28" s="122">
        <v>0</v>
      </c>
      <c r="X28" s="122">
        <v>0</v>
      </c>
      <c r="Y28" s="122">
        <v>0</v>
      </c>
      <c r="Z28" s="122">
        <v>0</v>
      </c>
      <c r="AA28" s="159">
        <v>200000</v>
      </c>
      <c r="AB28" s="161">
        <v>10</v>
      </c>
    </row>
    <row r="29" spans="2:28" s="60" customFormat="1" ht="60" x14ac:dyDescent="0.25">
      <c r="B29" s="589"/>
      <c r="C29" s="54" t="s">
        <v>916</v>
      </c>
      <c r="D29" s="97"/>
      <c r="E29" s="186" t="s">
        <v>923</v>
      </c>
      <c r="F29" s="201" t="s">
        <v>1574</v>
      </c>
      <c r="G29" s="171" t="s">
        <v>1575</v>
      </c>
      <c r="H29" s="172" t="s">
        <v>154</v>
      </c>
      <c r="I29" s="172" t="s">
        <v>157</v>
      </c>
      <c r="J29" s="176" t="s">
        <v>1576</v>
      </c>
      <c r="K29" s="169">
        <v>4</v>
      </c>
      <c r="L29" s="169">
        <v>6</v>
      </c>
      <c r="M29" s="176" t="s">
        <v>159</v>
      </c>
      <c r="N29" s="174" t="s">
        <v>828</v>
      </c>
      <c r="O29" s="175">
        <v>0.66</v>
      </c>
      <c r="P29" s="145" t="s">
        <v>1010</v>
      </c>
      <c r="Q29" s="144"/>
      <c r="R29" s="122">
        <v>0</v>
      </c>
      <c r="S29" s="122">
        <v>0</v>
      </c>
      <c r="T29" s="122">
        <v>0</v>
      </c>
      <c r="U29" s="122">
        <v>400000</v>
      </c>
      <c r="V29" s="122">
        <v>0</v>
      </c>
      <c r="W29" s="122">
        <v>0</v>
      </c>
      <c r="X29" s="122">
        <v>0</v>
      </c>
      <c r="Y29" s="122">
        <v>0</v>
      </c>
      <c r="Z29" s="122">
        <v>0</v>
      </c>
      <c r="AA29" s="159">
        <v>400000</v>
      </c>
      <c r="AB29" s="161">
        <v>20</v>
      </c>
    </row>
    <row r="30" spans="2:28" s="60" customFormat="1" ht="56.25" customHeight="1" x14ac:dyDescent="0.25">
      <c r="B30" s="589" t="s">
        <v>1247</v>
      </c>
      <c r="C30" s="52" t="s">
        <v>649</v>
      </c>
      <c r="D30" s="96"/>
      <c r="E30" s="185" t="s">
        <v>887</v>
      </c>
      <c r="F30" s="179" t="s">
        <v>1570</v>
      </c>
      <c r="G30" s="171" t="s">
        <v>1571</v>
      </c>
      <c r="H30" s="172" t="s">
        <v>154</v>
      </c>
      <c r="I30" s="172" t="s">
        <v>157</v>
      </c>
      <c r="J30" s="173" t="s">
        <v>1572</v>
      </c>
      <c r="K30" s="169">
        <v>100</v>
      </c>
      <c r="L30" s="169">
        <v>4513</v>
      </c>
      <c r="M30" s="180" t="s">
        <v>162</v>
      </c>
      <c r="N30" s="180" t="s">
        <v>829</v>
      </c>
      <c r="O30" s="155" t="s">
        <v>1573</v>
      </c>
      <c r="P30" s="144" t="s">
        <v>831</v>
      </c>
      <c r="Q30" s="144" t="s">
        <v>833</v>
      </c>
      <c r="R30" s="146">
        <v>722682</v>
      </c>
      <c r="S30" s="146">
        <v>338000</v>
      </c>
      <c r="T30" s="146">
        <v>18000</v>
      </c>
      <c r="U30" s="147">
        <v>0</v>
      </c>
      <c r="V30" s="147">
        <v>0</v>
      </c>
      <c r="W30" s="147">
        <v>0</v>
      </c>
      <c r="X30" s="147">
        <v>0</v>
      </c>
      <c r="Y30" s="147">
        <v>0</v>
      </c>
      <c r="Z30" s="147">
        <v>0</v>
      </c>
      <c r="AA30" s="160">
        <v>1078682</v>
      </c>
      <c r="AB30" s="158"/>
    </row>
    <row r="31" spans="2:28" s="60" customFormat="1" ht="99" customHeight="1" x14ac:dyDescent="0.25">
      <c r="B31" s="589"/>
      <c r="C31" s="53" t="s">
        <v>650</v>
      </c>
      <c r="D31" s="96"/>
      <c r="E31" s="284" t="s">
        <v>933</v>
      </c>
      <c r="F31" s="284" t="s">
        <v>936</v>
      </c>
      <c r="G31" s="284" t="s">
        <v>1019</v>
      </c>
      <c r="H31" s="404" t="s">
        <v>154</v>
      </c>
      <c r="I31" s="404" t="s">
        <v>157</v>
      </c>
      <c r="J31" s="329" t="s">
        <v>1569</v>
      </c>
      <c r="K31" s="409">
        <v>100</v>
      </c>
      <c r="L31" s="409">
        <v>100</v>
      </c>
      <c r="M31" s="410" t="s">
        <v>159</v>
      </c>
      <c r="N31" s="410" t="s">
        <v>828</v>
      </c>
      <c r="O31" s="411">
        <v>1</v>
      </c>
      <c r="P31" s="150" t="s">
        <v>831</v>
      </c>
      <c r="Q31" s="150" t="s">
        <v>833</v>
      </c>
      <c r="R31" s="122">
        <v>289072.8</v>
      </c>
      <c r="S31" s="122">
        <v>135200</v>
      </c>
      <c r="T31" s="122">
        <v>7200</v>
      </c>
      <c r="U31" s="122">
        <v>0</v>
      </c>
      <c r="V31" s="122">
        <v>0</v>
      </c>
      <c r="W31" s="122">
        <v>0</v>
      </c>
      <c r="X31" s="122">
        <v>0</v>
      </c>
      <c r="Y31" s="122">
        <v>0</v>
      </c>
      <c r="Z31" s="122">
        <v>0</v>
      </c>
      <c r="AA31" s="159">
        <v>431472.8</v>
      </c>
      <c r="AB31" s="161">
        <v>40</v>
      </c>
    </row>
    <row r="32" spans="2:28" s="60" customFormat="1" ht="85.5" customHeight="1" x14ac:dyDescent="0.25">
      <c r="B32" s="589"/>
      <c r="C32" s="53" t="s">
        <v>931</v>
      </c>
      <c r="D32" s="96"/>
      <c r="E32" s="186" t="s">
        <v>934</v>
      </c>
      <c r="F32" s="171" t="s">
        <v>937</v>
      </c>
      <c r="G32" s="171" t="s">
        <v>1020</v>
      </c>
      <c r="H32" s="172" t="s">
        <v>154</v>
      </c>
      <c r="I32" s="172" t="s">
        <v>157</v>
      </c>
      <c r="J32" s="176" t="s">
        <v>1568</v>
      </c>
      <c r="K32" s="169">
        <v>54</v>
      </c>
      <c r="L32" s="169">
        <v>54</v>
      </c>
      <c r="M32" s="174" t="s">
        <v>159</v>
      </c>
      <c r="N32" s="174" t="s">
        <v>828</v>
      </c>
      <c r="O32" s="175">
        <v>1</v>
      </c>
      <c r="P32" s="144" t="s">
        <v>831</v>
      </c>
      <c r="Q32" s="144" t="s">
        <v>833</v>
      </c>
      <c r="R32" s="122">
        <v>180670.5</v>
      </c>
      <c r="S32" s="122">
        <v>84500</v>
      </c>
      <c r="T32" s="122">
        <v>4500</v>
      </c>
      <c r="U32" s="122">
        <v>0</v>
      </c>
      <c r="V32" s="122">
        <v>0</v>
      </c>
      <c r="W32" s="122">
        <v>0</v>
      </c>
      <c r="X32" s="122">
        <v>0</v>
      </c>
      <c r="Y32" s="122">
        <v>0</v>
      </c>
      <c r="Z32" s="122">
        <v>0</v>
      </c>
      <c r="AA32" s="159">
        <v>269670.5</v>
      </c>
      <c r="AB32" s="161">
        <v>25</v>
      </c>
    </row>
    <row r="33" spans="2:32" s="60" customFormat="1" ht="114.75" customHeight="1" x14ac:dyDescent="0.25">
      <c r="B33" s="589"/>
      <c r="C33" s="53" t="s">
        <v>932</v>
      </c>
      <c r="D33" s="96"/>
      <c r="E33" s="284" t="s">
        <v>935</v>
      </c>
      <c r="F33" s="284" t="s">
        <v>938</v>
      </c>
      <c r="G33" s="284" t="s">
        <v>1021</v>
      </c>
      <c r="H33" s="404" t="s">
        <v>154</v>
      </c>
      <c r="I33" s="404" t="s">
        <v>157</v>
      </c>
      <c r="J33" s="329" t="s">
        <v>1567</v>
      </c>
      <c r="K33" s="409">
        <v>4513</v>
      </c>
      <c r="L33" s="409">
        <v>4600</v>
      </c>
      <c r="M33" s="410" t="s">
        <v>159</v>
      </c>
      <c r="N33" s="410" t="s">
        <v>828</v>
      </c>
      <c r="O33" s="411">
        <v>0.98</v>
      </c>
      <c r="P33" s="150" t="s">
        <v>831</v>
      </c>
      <c r="Q33" s="150" t="s">
        <v>833</v>
      </c>
      <c r="R33" s="122">
        <v>252938.7</v>
      </c>
      <c r="S33" s="122">
        <v>118300</v>
      </c>
      <c r="T33" s="122">
        <v>6300</v>
      </c>
      <c r="U33" s="122">
        <v>0</v>
      </c>
      <c r="V33" s="122">
        <v>0</v>
      </c>
      <c r="W33" s="122">
        <v>0</v>
      </c>
      <c r="X33" s="122">
        <v>0</v>
      </c>
      <c r="Y33" s="122">
        <v>0</v>
      </c>
      <c r="Z33" s="122">
        <v>0</v>
      </c>
      <c r="AA33" s="159">
        <v>377538.7</v>
      </c>
      <c r="AB33" s="161">
        <v>35</v>
      </c>
    </row>
    <row r="34" spans="2:32" s="60" customFormat="1" ht="71.25" customHeight="1" x14ac:dyDescent="0.25">
      <c r="B34" s="589" t="s">
        <v>1248</v>
      </c>
      <c r="C34" s="52" t="s">
        <v>656</v>
      </c>
      <c r="D34" s="96"/>
      <c r="E34" s="187" t="s">
        <v>888</v>
      </c>
      <c r="F34" s="179" t="s">
        <v>905</v>
      </c>
      <c r="G34" s="171" t="s">
        <v>1011</v>
      </c>
      <c r="H34" s="172" t="s">
        <v>154</v>
      </c>
      <c r="I34" s="172" t="s">
        <v>157</v>
      </c>
      <c r="J34" s="173" t="s">
        <v>1565</v>
      </c>
      <c r="K34" s="169">
        <v>20600</v>
      </c>
      <c r="L34" s="169">
        <v>11</v>
      </c>
      <c r="M34" s="176" t="s">
        <v>162</v>
      </c>
      <c r="N34" s="174" t="s">
        <v>829</v>
      </c>
      <c r="O34" s="155" t="s">
        <v>1566</v>
      </c>
      <c r="P34" s="144" t="s">
        <v>831</v>
      </c>
      <c r="Q34" s="144" t="s">
        <v>833</v>
      </c>
      <c r="R34" s="146">
        <v>1420995</v>
      </c>
      <c r="S34" s="146">
        <v>448000</v>
      </c>
      <c r="T34" s="146">
        <v>18000</v>
      </c>
      <c r="U34" s="146">
        <v>0</v>
      </c>
      <c r="V34" s="146">
        <v>0</v>
      </c>
      <c r="W34" s="146">
        <v>0</v>
      </c>
      <c r="X34" s="146">
        <v>0</v>
      </c>
      <c r="Y34" s="146">
        <v>0</v>
      </c>
      <c r="Z34" s="146">
        <v>0</v>
      </c>
      <c r="AA34" s="160">
        <v>1886995</v>
      </c>
      <c r="AB34" s="158"/>
    </row>
    <row r="35" spans="2:32" s="60" customFormat="1" ht="134.25" customHeight="1" x14ac:dyDescent="0.25">
      <c r="B35" s="589"/>
      <c r="C35" s="53" t="s">
        <v>697</v>
      </c>
      <c r="D35" s="96"/>
      <c r="E35" s="284" t="s">
        <v>939</v>
      </c>
      <c r="F35" s="284" t="s">
        <v>940</v>
      </c>
      <c r="G35" s="284" t="s">
        <v>1022</v>
      </c>
      <c r="H35" s="404" t="s">
        <v>154</v>
      </c>
      <c r="I35" s="404" t="s">
        <v>157</v>
      </c>
      <c r="J35" s="329" t="s">
        <v>1564</v>
      </c>
      <c r="K35" s="409">
        <v>22</v>
      </c>
      <c r="L35" s="409">
        <v>25</v>
      </c>
      <c r="M35" s="410" t="s">
        <v>159</v>
      </c>
      <c r="N35" s="410" t="s">
        <v>828</v>
      </c>
      <c r="O35" s="411">
        <v>0.88</v>
      </c>
      <c r="P35" s="150" t="s">
        <v>831</v>
      </c>
      <c r="Q35" s="150" t="s">
        <v>833</v>
      </c>
      <c r="R35" s="122">
        <v>1420995</v>
      </c>
      <c r="S35" s="122">
        <v>448000</v>
      </c>
      <c r="T35" s="122">
        <v>18000</v>
      </c>
      <c r="U35" s="122">
        <v>0</v>
      </c>
      <c r="V35" s="122">
        <v>0</v>
      </c>
      <c r="W35" s="122">
        <v>0</v>
      </c>
      <c r="X35" s="122">
        <v>0</v>
      </c>
      <c r="Y35" s="122">
        <v>0</v>
      </c>
      <c r="Z35" s="122">
        <v>0</v>
      </c>
      <c r="AA35" s="159">
        <v>1886995</v>
      </c>
      <c r="AB35" s="161">
        <v>100</v>
      </c>
      <c r="AC35" s="123"/>
      <c r="AD35" s="123"/>
    </row>
    <row r="36" spans="2:32" s="60" customFormat="1" ht="111.75" customHeight="1" x14ac:dyDescent="0.25">
      <c r="B36" s="589" t="s">
        <v>1249</v>
      </c>
      <c r="C36" s="52" t="s">
        <v>657</v>
      </c>
      <c r="D36" s="96"/>
      <c r="E36" s="187" t="s">
        <v>889</v>
      </c>
      <c r="F36" s="179" t="s">
        <v>1560</v>
      </c>
      <c r="G36" s="171" t="s">
        <v>1559</v>
      </c>
      <c r="H36" s="172" t="s">
        <v>154</v>
      </c>
      <c r="I36" s="172" t="s">
        <v>157</v>
      </c>
      <c r="J36" s="118" t="s">
        <v>1562</v>
      </c>
      <c r="K36" s="169">
        <v>198</v>
      </c>
      <c r="L36" s="169">
        <v>167.6</v>
      </c>
      <c r="M36" s="176" t="s">
        <v>162</v>
      </c>
      <c r="N36" s="174" t="s">
        <v>830</v>
      </c>
      <c r="O36" s="155" t="s">
        <v>1563</v>
      </c>
      <c r="P36" s="144" t="s">
        <v>831</v>
      </c>
      <c r="Q36" s="144" t="s">
        <v>833</v>
      </c>
      <c r="R36" s="146">
        <v>2648481</v>
      </c>
      <c r="S36" s="146">
        <v>2365000</v>
      </c>
      <c r="T36" s="146">
        <v>227000</v>
      </c>
      <c r="U36" s="146">
        <v>0</v>
      </c>
      <c r="V36" s="146">
        <v>0</v>
      </c>
      <c r="W36" s="146">
        <v>0</v>
      </c>
      <c r="X36" s="146">
        <v>0</v>
      </c>
      <c r="Y36" s="146">
        <v>0</v>
      </c>
      <c r="Z36" s="146">
        <v>0</v>
      </c>
      <c r="AA36" s="160">
        <v>5240481</v>
      </c>
      <c r="AB36" s="158"/>
    </row>
    <row r="37" spans="2:32" s="60" customFormat="1" ht="100.5" customHeight="1" x14ac:dyDescent="0.25">
      <c r="B37" s="589"/>
      <c r="C37" s="53" t="s">
        <v>700</v>
      </c>
      <c r="D37" s="96"/>
      <c r="E37" s="284" t="s">
        <v>941</v>
      </c>
      <c r="F37" s="284" t="s">
        <v>942</v>
      </c>
      <c r="G37" s="284" t="s">
        <v>1023</v>
      </c>
      <c r="H37" s="404" t="s">
        <v>154</v>
      </c>
      <c r="I37" s="404" t="s">
        <v>157</v>
      </c>
      <c r="J37" s="329" t="s">
        <v>1558</v>
      </c>
      <c r="K37" s="409">
        <v>10</v>
      </c>
      <c r="L37" s="409">
        <v>10</v>
      </c>
      <c r="M37" s="410" t="s">
        <v>159</v>
      </c>
      <c r="N37" s="410" t="s">
        <v>828</v>
      </c>
      <c r="O37" s="411">
        <v>1</v>
      </c>
      <c r="P37" s="150" t="s">
        <v>831</v>
      </c>
      <c r="Q37" s="150" t="s">
        <v>833</v>
      </c>
      <c r="R37" s="122">
        <v>1456664.55</v>
      </c>
      <c r="S37" s="122">
        <v>1300750</v>
      </c>
      <c r="T37" s="122">
        <v>124850</v>
      </c>
      <c r="U37" s="122">
        <v>0</v>
      </c>
      <c r="V37" s="122">
        <v>0</v>
      </c>
      <c r="W37" s="122">
        <v>0</v>
      </c>
      <c r="X37" s="122">
        <v>0</v>
      </c>
      <c r="Y37" s="122">
        <v>0</v>
      </c>
      <c r="Z37" s="122">
        <v>0</v>
      </c>
      <c r="AA37" s="159">
        <v>2882264.55</v>
      </c>
      <c r="AB37" s="161">
        <v>55</v>
      </c>
    </row>
    <row r="38" spans="2:32" s="60" customFormat="1" ht="137.25" customHeight="1" x14ac:dyDescent="0.25">
      <c r="B38" s="589"/>
      <c r="C38" s="53" t="s">
        <v>701</v>
      </c>
      <c r="D38" s="96"/>
      <c r="E38" s="186" t="s">
        <v>1466</v>
      </c>
      <c r="F38" s="171" t="s">
        <v>943</v>
      </c>
      <c r="G38" s="171" t="s">
        <v>1024</v>
      </c>
      <c r="H38" s="172" t="s">
        <v>154</v>
      </c>
      <c r="I38" s="172" t="s">
        <v>157</v>
      </c>
      <c r="J38" s="176" t="s">
        <v>1557</v>
      </c>
      <c r="K38" s="169">
        <v>144</v>
      </c>
      <c r="L38" s="169">
        <v>144</v>
      </c>
      <c r="M38" s="176" t="s">
        <v>159</v>
      </c>
      <c r="N38" s="174" t="s">
        <v>828</v>
      </c>
      <c r="O38" s="175">
        <v>1</v>
      </c>
      <c r="P38" s="144" t="s">
        <v>831</v>
      </c>
      <c r="Q38" s="144" t="s">
        <v>833</v>
      </c>
      <c r="R38" s="122">
        <v>926968.35</v>
      </c>
      <c r="S38" s="122">
        <v>827750</v>
      </c>
      <c r="T38" s="122">
        <v>79450</v>
      </c>
      <c r="U38" s="122">
        <v>0</v>
      </c>
      <c r="V38" s="122">
        <v>0</v>
      </c>
      <c r="W38" s="122">
        <v>0</v>
      </c>
      <c r="X38" s="122">
        <v>0</v>
      </c>
      <c r="Y38" s="122">
        <v>0</v>
      </c>
      <c r="Z38" s="122">
        <v>0</v>
      </c>
      <c r="AA38" s="159">
        <v>1834168.35</v>
      </c>
      <c r="AB38" s="161">
        <v>35</v>
      </c>
    </row>
    <row r="39" spans="2:32" s="60" customFormat="1" ht="111.75" customHeight="1" x14ac:dyDescent="0.25">
      <c r="B39" s="589"/>
      <c r="C39" s="53" t="s">
        <v>702</v>
      </c>
      <c r="D39" s="96"/>
      <c r="E39" s="284" t="s">
        <v>1467</v>
      </c>
      <c r="F39" s="284" t="s">
        <v>1554</v>
      </c>
      <c r="G39" s="284" t="s">
        <v>1555</v>
      </c>
      <c r="H39" s="404" t="s">
        <v>154</v>
      </c>
      <c r="I39" s="404" t="s">
        <v>157</v>
      </c>
      <c r="J39" s="329" t="s">
        <v>1556</v>
      </c>
      <c r="K39" s="409">
        <v>346</v>
      </c>
      <c r="L39" s="409">
        <v>270</v>
      </c>
      <c r="M39" s="410" t="s">
        <v>159</v>
      </c>
      <c r="N39" s="410" t="s">
        <v>828</v>
      </c>
      <c r="O39" s="411">
        <v>0.28000000000000003</v>
      </c>
      <c r="P39" s="150" t="s">
        <v>831</v>
      </c>
      <c r="Q39" s="150" t="s">
        <v>833</v>
      </c>
      <c r="R39" s="122">
        <v>264848.09999999998</v>
      </c>
      <c r="S39" s="122">
        <v>236500</v>
      </c>
      <c r="T39" s="122">
        <v>22700</v>
      </c>
      <c r="U39" s="122">
        <v>0</v>
      </c>
      <c r="V39" s="122">
        <v>0</v>
      </c>
      <c r="W39" s="122">
        <v>0</v>
      </c>
      <c r="X39" s="122">
        <v>0</v>
      </c>
      <c r="Y39" s="122">
        <v>0</v>
      </c>
      <c r="Z39" s="122">
        <v>0</v>
      </c>
      <c r="AA39" s="159">
        <v>524048.1</v>
      </c>
      <c r="AB39" s="161">
        <v>10</v>
      </c>
    </row>
    <row r="40" spans="2:32" s="60" customFormat="1" ht="143.25" customHeight="1" x14ac:dyDescent="0.25">
      <c r="B40" s="589" t="s">
        <v>1250</v>
      </c>
      <c r="C40" s="52" t="s">
        <v>658</v>
      </c>
      <c r="D40" s="96"/>
      <c r="E40" s="187" t="s">
        <v>890</v>
      </c>
      <c r="F40" s="202" t="s">
        <v>1561</v>
      </c>
      <c r="G40" s="171" t="s">
        <v>1553</v>
      </c>
      <c r="H40" s="172" t="s">
        <v>154</v>
      </c>
      <c r="I40" s="172" t="s">
        <v>157</v>
      </c>
      <c r="J40" s="176" t="s">
        <v>1551</v>
      </c>
      <c r="K40" s="169">
        <v>911</v>
      </c>
      <c r="L40" s="169">
        <v>15133</v>
      </c>
      <c r="M40" s="176" t="s">
        <v>162</v>
      </c>
      <c r="N40" s="174" t="s">
        <v>828</v>
      </c>
      <c r="O40" s="155" t="s">
        <v>1552</v>
      </c>
      <c r="P40" s="144" t="s">
        <v>831</v>
      </c>
      <c r="Q40" s="144" t="s">
        <v>833</v>
      </c>
      <c r="R40" s="146">
        <v>863363</v>
      </c>
      <c r="S40" s="146">
        <v>41000</v>
      </c>
      <c r="T40" s="146">
        <v>9000</v>
      </c>
      <c r="U40" s="146">
        <v>1500000</v>
      </c>
      <c r="V40" s="146">
        <v>0</v>
      </c>
      <c r="W40" s="146">
        <v>0</v>
      </c>
      <c r="X40" s="146">
        <v>0</v>
      </c>
      <c r="Y40" s="146">
        <v>0</v>
      </c>
      <c r="Z40" s="146">
        <v>0</v>
      </c>
      <c r="AA40" s="160">
        <v>2413363</v>
      </c>
      <c r="AB40" s="158"/>
      <c r="AC40" s="123"/>
      <c r="AD40" s="123"/>
      <c r="AE40" s="123"/>
      <c r="AF40" s="123"/>
    </row>
    <row r="41" spans="2:32" s="60" customFormat="1" ht="133.5" customHeight="1" x14ac:dyDescent="0.25">
      <c r="B41" s="589"/>
      <c r="C41" s="53" t="s">
        <v>712</v>
      </c>
      <c r="D41" s="96"/>
      <c r="E41" s="188" t="s">
        <v>944</v>
      </c>
      <c r="F41" s="201" t="s">
        <v>1543</v>
      </c>
      <c r="G41" s="171" t="s">
        <v>1544</v>
      </c>
      <c r="H41" s="172" t="s">
        <v>154</v>
      </c>
      <c r="I41" s="172" t="s">
        <v>157</v>
      </c>
      <c r="J41" s="176" t="s">
        <v>1550</v>
      </c>
      <c r="K41" s="169">
        <v>4256</v>
      </c>
      <c r="L41" s="169">
        <v>16399</v>
      </c>
      <c r="M41" s="174" t="s">
        <v>159</v>
      </c>
      <c r="N41" s="174" t="s">
        <v>828</v>
      </c>
      <c r="O41" s="175">
        <v>0.26</v>
      </c>
      <c r="P41" s="144" t="s">
        <v>831</v>
      </c>
      <c r="Q41" s="144" t="s">
        <v>833</v>
      </c>
      <c r="R41" s="122">
        <v>129504.45</v>
      </c>
      <c r="S41" s="122">
        <v>6150</v>
      </c>
      <c r="T41" s="122">
        <v>1350</v>
      </c>
      <c r="U41" s="122">
        <v>225000</v>
      </c>
      <c r="V41" s="122">
        <v>0</v>
      </c>
      <c r="W41" s="122">
        <v>0</v>
      </c>
      <c r="X41" s="122">
        <v>0</v>
      </c>
      <c r="Y41" s="122">
        <v>0</v>
      </c>
      <c r="Z41" s="122">
        <v>0</v>
      </c>
      <c r="AA41" s="159">
        <v>362004.45</v>
      </c>
      <c r="AB41" s="161">
        <v>15</v>
      </c>
    </row>
    <row r="42" spans="2:32" s="60" customFormat="1" ht="129.75" customHeight="1" x14ac:dyDescent="0.25">
      <c r="B42" s="589"/>
      <c r="C42" s="53" t="s">
        <v>713</v>
      </c>
      <c r="D42" s="96"/>
      <c r="E42" s="284" t="s">
        <v>945</v>
      </c>
      <c r="F42" s="334" t="s">
        <v>947</v>
      </c>
      <c r="G42" s="284" t="s">
        <v>1545</v>
      </c>
      <c r="H42" s="404" t="s">
        <v>154</v>
      </c>
      <c r="I42" s="404" t="s">
        <v>157</v>
      </c>
      <c r="J42" s="329" t="s">
        <v>1549</v>
      </c>
      <c r="K42" s="409">
        <v>4500</v>
      </c>
      <c r="L42" s="409">
        <v>12125</v>
      </c>
      <c r="M42" s="410" t="s">
        <v>159</v>
      </c>
      <c r="N42" s="410" t="s">
        <v>828</v>
      </c>
      <c r="O42" s="412">
        <v>0.37109999999999999</v>
      </c>
      <c r="P42" s="150" t="s">
        <v>831</v>
      </c>
      <c r="Q42" s="150" t="s">
        <v>833</v>
      </c>
      <c r="R42" s="122">
        <v>215840.75</v>
      </c>
      <c r="S42" s="122">
        <v>10250</v>
      </c>
      <c r="T42" s="122">
        <v>2250</v>
      </c>
      <c r="U42" s="122">
        <v>375000</v>
      </c>
      <c r="V42" s="122">
        <v>0</v>
      </c>
      <c r="W42" s="122">
        <v>0</v>
      </c>
      <c r="X42" s="122">
        <v>0</v>
      </c>
      <c r="Y42" s="122">
        <v>0</v>
      </c>
      <c r="Z42" s="122">
        <v>0</v>
      </c>
      <c r="AA42" s="159">
        <v>603340.75</v>
      </c>
      <c r="AB42" s="161">
        <v>25</v>
      </c>
    </row>
    <row r="43" spans="2:32" s="60" customFormat="1" ht="173.25" customHeight="1" x14ac:dyDescent="0.25">
      <c r="B43" s="589"/>
      <c r="C43" s="53" t="s">
        <v>714</v>
      </c>
      <c r="D43" s="96"/>
      <c r="E43" s="188" t="s">
        <v>946</v>
      </c>
      <c r="F43" s="201" t="s">
        <v>1546</v>
      </c>
      <c r="G43" s="171" t="s">
        <v>1547</v>
      </c>
      <c r="H43" s="172" t="s">
        <v>154</v>
      </c>
      <c r="I43" s="172" t="s">
        <v>157</v>
      </c>
      <c r="J43" s="173" t="s">
        <v>1548</v>
      </c>
      <c r="K43" s="169">
        <v>11480</v>
      </c>
      <c r="L43" s="169">
        <v>16399</v>
      </c>
      <c r="M43" s="174" t="s">
        <v>159</v>
      </c>
      <c r="N43" s="174" t="s">
        <v>828</v>
      </c>
      <c r="O43" s="175">
        <v>0.7</v>
      </c>
      <c r="P43" s="144" t="s">
        <v>831</v>
      </c>
      <c r="Q43" s="144" t="s">
        <v>833</v>
      </c>
      <c r="R43" s="122">
        <v>518017.8</v>
      </c>
      <c r="S43" s="122">
        <v>24600</v>
      </c>
      <c r="T43" s="122">
        <v>5400</v>
      </c>
      <c r="U43" s="122">
        <v>900000</v>
      </c>
      <c r="V43" s="122">
        <v>0</v>
      </c>
      <c r="W43" s="122">
        <v>0</v>
      </c>
      <c r="X43" s="122">
        <v>0</v>
      </c>
      <c r="Y43" s="122">
        <v>0</v>
      </c>
      <c r="Z43" s="122">
        <v>0</v>
      </c>
      <c r="AA43" s="159">
        <v>1448017.8</v>
      </c>
      <c r="AB43" s="161">
        <v>60</v>
      </c>
    </row>
    <row r="44" spans="2:32" s="60" customFormat="1" ht="112.5" customHeight="1" x14ac:dyDescent="0.25">
      <c r="B44" s="589" t="s">
        <v>1251</v>
      </c>
      <c r="C44" s="52" t="s">
        <v>659</v>
      </c>
      <c r="D44" s="96"/>
      <c r="E44" s="189" t="s">
        <v>891</v>
      </c>
      <c r="F44" s="179" t="s">
        <v>1539</v>
      </c>
      <c r="G44" s="171" t="s">
        <v>1541</v>
      </c>
      <c r="H44" s="172" t="s">
        <v>154</v>
      </c>
      <c r="I44" s="172" t="s">
        <v>157</v>
      </c>
      <c r="J44" s="118" t="s">
        <v>1540</v>
      </c>
      <c r="K44" s="169">
        <v>20.100000000000001</v>
      </c>
      <c r="L44" s="169">
        <v>21.9</v>
      </c>
      <c r="M44" s="181" t="s">
        <v>162</v>
      </c>
      <c r="N44" s="174" t="s">
        <v>830</v>
      </c>
      <c r="O44" s="155" t="s">
        <v>1542</v>
      </c>
      <c r="P44" s="144" t="s">
        <v>831</v>
      </c>
      <c r="Q44" s="144" t="s">
        <v>833</v>
      </c>
      <c r="R44" s="146">
        <v>0</v>
      </c>
      <c r="S44" s="146">
        <v>0</v>
      </c>
      <c r="T44" s="146">
        <v>0</v>
      </c>
      <c r="U44" s="146">
        <v>480000</v>
      </c>
      <c r="V44" s="146">
        <v>0</v>
      </c>
      <c r="W44" s="146">
        <v>0</v>
      </c>
      <c r="X44" s="146">
        <v>0</v>
      </c>
      <c r="Y44" s="146">
        <v>0</v>
      </c>
      <c r="Z44" s="146">
        <v>0</v>
      </c>
      <c r="AA44" s="160">
        <v>480000</v>
      </c>
      <c r="AB44" s="158"/>
      <c r="AC44" s="124"/>
      <c r="AD44" s="124"/>
      <c r="AE44" s="124"/>
      <c r="AF44" s="124"/>
    </row>
    <row r="45" spans="2:32" s="60" customFormat="1" ht="126.75" customHeight="1" x14ac:dyDescent="0.25">
      <c r="B45" s="589"/>
      <c r="C45" s="53" t="s">
        <v>716</v>
      </c>
      <c r="D45" s="96"/>
      <c r="E45" s="284" t="s">
        <v>948</v>
      </c>
      <c r="F45" s="197" t="s">
        <v>1537</v>
      </c>
      <c r="G45" s="284" t="s">
        <v>1535</v>
      </c>
      <c r="H45" s="404" t="s">
        <v>154</v>
      </c>
      <c r="I45" s="404" t="s">
        <v>157</v>
      </c>
      <c r="J45" s="329" t="s">
        <v>1538</v>
      </c>
      <c r="K45" s="409">
        <v>27</v>
      </c>
      <c r="L45" s="409">
        <v>31</v>
      </c>
      <c r="M45" s="410" t="s">
        <v>159</v>
      </c>
      <c r="N45" s="410" t="s">
        <v>828</v>
      </c>
      <c r="O45" s="411">
        <v>0.87</v>
      </c>
      <c r="P45" s="150" t="s">
        <v>831</v>
      </c>
      <c r="Q45" s="150" t="s">
        <v>833</v>
      </c>
      <c r="R45" s="122">
        <v>0</v>
      </c>
      <c r="S45" s="122">
        <v>0</v>
      </c>
      <c r="T45" s="122">
        <v>0</v>
      </c>
      <c r="U45" s="122">
        <v>96000</v>
      </c>
      <c r="V45" s="122">
        <v>0</v>
      </c>
      <c r="W45" s="122">
        <v>0</v>
      </c>
      <c r="X45" s="122">
        <v>0</v>
      </c>
      <c r="Y45" s="122">
        <v>0</v>
      </c>
      <c r="Z45" s="122">
        <v>0</v>
      </c>
      <c r="AA45" s="159">
        <v>96000</v>
      </c>
      <c r="AB45" s="161">
        <v>20</v>
      </c>
    </row>
    <row r="46" spans="2:32" s="60" customFormat="1" ht="136.5" customHeight="1" x14ac:dyDescent="0.25">
      <c r="B46" s="589"/>
      <c r="C46" s="53" t="s">
        <v>717</v>
      </c>
      <c r="D46" s="96"/>
      <c r="E46" s="186" t="s">
        <v>949</v>
      </c>
      <c r="F46" s="197" t="s">
        <v>1533</v>
      </c>
      <c r="G46" s="171" t="s">
        <v>1534</v>
      </c>
      <c r="H46" s="172" t="s">
        <v>154</v>
      </c>
      <c r="I46" s="172" t="s">
        <v>157</v>
      </c>
      <c r="J46" s="176" t="s">
        <v>1536</v>
      </c>
      <c r="K46" s="169">
        <v>24</v>
      </c>
      <c r="L46" s="169">
        <v>26</v>
      </c>
      <c r="M46" s="176" t="s">
        <v>159</v>
      </c>
      <c r="N46" s="174" t="s">
        <v>828</v>
      </c>
      <c r="O46" s="192">
        <v>0.92300000000000004</v>
      </c>
      <c r="P46" s="144" t="s">
        <v>831</v>
      </c>
      <c r="Q46" s="144" t="s">
        <v>833</v>
      </c>
      <c r="R46" s="122">
        <v>0</v>
      </c>
      <c r="S46" s="122">
        <v>0</v>
      </c>
      <c r="T46" s="122">
        <v>0</v>
      </c>
      <c r="U46" s="122">
        <v>312000</v>
      </c>
      <c r="V46" s="122">
        <v>0</v>
      </c>
      <c r="W46" s="122">
        <v>0</v>
      </c>
      <c r="X46" s="122">
        <v>0</v>
      </c>
      <c r="Y46" s="122">
        <v>0</v>
      </c>
      <c r="Z46" s="122">
        <v>0</v>
      </c>
      <c r="AA46" s="159">
        <v>312000</v>
      </c>
      <c r="AB46" s="161">
        <v>65</v>
      </c>
    </row>
    <row r="47" spans="2:32" s="60" customFormat="1" ht="144" customHeight="1" x14ac:dyDescent="0.25">
      <c r="B47" s="589"/>
      <c r="C47" s="53" t="s">
        <v>718</v>
      </c>
      <c r="D47" s="96"/>
      <c r="E47" s="284" t="s">
        <v>950</v>
      </c>
      <c r="F47" s="284" t="s">
        <v>951</v>
      </c>
      <c r="G47" s="284" t="s">
        <v>1025</v>
      </c>
      <c r="H47" s="404" t="s">
        <v>154</v>
      </c>
      <c r="I47" s="404" t="s">
        <v>157</v>
      </c>
      <c r="J47" s="413" t="s">
        <v>1532</v>
      </c>
      <c r="K47" s="409">
        <v>12</v>
      </c>
      <c r="L47" s="409">
        <v>12</v>
      </c>
      <c r="M47" s="410" t="s">
        <v>159</v>
      </c>
      <c r="N47" s="410" t="s">
        <v>828</v>
      </c>
      <c r="O47" s="411">
        <v>1</v>
      </c>
      <c r="P47" s="150" t="s">
        <v>831</v>
      </c>
      <c r="Q47" s="150" t="s">
        <v>833</v>
      </c>
      <c r="R47" s="122">
        <v>0</v>
      </c>
      <c r="S47" s="122">
        <v>0</v>
      </c>
      <c r="T47" s="122">
        <v>0</v>
      </c>
      <c r="U47" s="122">
        <v>72000</v>
      </c>
      <c r="V47" s="122">
        <v>0</v>
      </c>
      <c r="W47" s="122">
        <v>0</v>
      </c>
      <c r="X47" s="122">
        <v>0</v>
      </c>
      <c r="Y47" s="122">
        <v>0</v>
      </c>
      <c r="Z47" s="122">
        <v>0</v>
      </c>
      <c r="AA47" s="159">
        <v>72000</v>
      </c>
      <c r="AB47" s="161">
        <v>15</v>
      </c>
    </row>
    <row r="48" spans="2:32" s="60" customFormat="1" ht="108" customHeight="1" x14ac:dyDescent="0.25">
      <c r="B48" s="589" t="s">
        <v>1252</v>
      </c>
      <c r="C48" s="52" t="s">
        <v>660</v>
      </c>
      <c r="D48" s="96"/>
      <c r="E48" s="189" t="s">
        <v>892</v>
      </c>
      <c r="F48" s="179" t="s">
        <v>1528</v>
      </c>
      <c r="G48" s="171" t="s">
        <v>1529</v>
      </c>
      <c r="H48" s="172" t="s">
        <v>154</v>
      </c>
      <c r="I48" s="172" t="s">
        <v>157</v>
      </c>
      <c r="J48" s="118" t="s">
        <v>1530</v>
      </c>
      <c r="K48" s="198">
        <v>1325.7</v>
      </c>
      <c r="L48" s="198">
        <v>1472</v>
      </c>
      <c r="M48" s="181" t="s">
        <v>162</v>
      </c>
      <c r="N48" s="174" t="s">
        <v>830</v>
      </c>
      <c r="O48" s="155" t="s">
        <v>1531</v>
      </c>
      <c r="P48" s="144" t="s">
        <v>831</v>
      </c>
      <c r="Q48" s="144" t="s">
        <v>833</v>
      </c>
      <c r="R48" s="146">
        <v>671689</v>
      </c>
      <c r="S48" s="146">
        <v>191000</v>
      </c>
      <c r="T48" s="146">
        <v>15000</v>
      </c>
      <c r="U48" s="146">
        <v>0</v>
      </c>
      <c r="V48" s="146">
        <v>0</v>
      </c>
      <c r="W48" s="146">
        <v>0</v>
      </c>
      <c r="X48" s="146">
        <v>0</v>
      </c>
      <c r="Y48" s="146">
        <v>0</v>
      </c>
      <c r="Z48" s="146">
        <v>0</v>
      </c>
      <c r="AA48" s="160">
        <v>877689</v>
      </c>
      <c r="AB48" s="158"/>
      <c r="AC48" s="123"/>
      <c r="AD48" s="123"/>
      <c r="AE48" s="123"/>
      <c r="AF48" s="123"/>
    </row>
    <row r="49" spans="2:32" s="60" customFormat="1" ht="122.25" customHeight="1" x14ac:dyDescent="0.25">
      <c r="B49" s="589"/>
      <c r="C49" s="53" t="s">
        <v>730</v>
      </c>
      <c r="D49" s="96"/>
      <c r="E49" s="188" t="s">
        <v>952</v>
      </c>
      <c r="F49" s="171" t="s">
        <v>956</v>
      </c>
      <c r="G49" s="171" t="s">
        <v>1026</v>
      </c>
      <c r="H49" s="172" t="s">
        <v>154</v>
      </c>
      <c r="I49" s="172" t="s">
        <v>157</v>
      </c>
      <c r="J49" s="173" t="s">
        <v>1527</v>
      </c>
      <c r="K49" s="169">
        <v>15</v>
      </c>
      <c r="L49" s="169">
        <v>20</v>
      </c>
      <c r="M49" s="174" t="s">
        <v>159</v>
      </c>
      <c r="N49" s="174" t="s">
        <v>828</v>
      </c>
      <c r="O49" s="175">
        <v>0.75</v>
      </c>
      <c r="P49" s="144" t="s">
        <v>831</v>
      </c>
      <c r="Q49" s="144" t="s">
        <v>833</v>
      </c>
      <c r="R49" s="122">
        <v>134337.79999999999</v>
      </c>
      <c r="S49" s="122">
        <v>38200</v>
      </c>
      <c r="T49" s="122">
        <v>3000</v>
      </c>
      <c r="U49" s="122">
        <v>0</v>
      </c>
      <c r="V49" s="122">
        <v>0</v>
      </c>
      <c r="W49" s="122">
        <v>0</v>
      </c>
      <c r="X49" s="122">
        <v>0</v>
      </c>
      <c r="Y49" s="122">
        <v>0</v>
      </c>
      <c r="Z49" s="122">
        <v>0</v>
      </c>
      <c r="AA49" s="159">
        <v>175537.8</v>
      </c>
      <c r="AB49" s="161">
        <v>20</v>
      </c>
    </row>
    <row r="50" spans="2:32" s="60" customFormat="1" ht="101.25" customHeight="1" x14ac:dyDescent="0.25">
      <c r="B50" s="589"/>
      <c r="C50" s="53" t="s">
        <v>731</v>
      </c>
      <c r="D50" s="96"/>
      <c r="E50" s="284" t="s">
        <v>953</v>
      </c>
      <c r="F50" s="284" t="s">
        <v>957</v>
      </c>
      <c r="G50" s="284" t="s">
        <v>1027</v>
      </c>
      <c r="H50" s="404" t="s">
        <v>154</v>
      </c>
      <c r="I50" s="404" t="s">
        <v>157</v>
      </c>
      <c r="J50" s="329" t="s">
        <v>1526</v>
      </c>
      <c r="K50" s="409">
        <v>3000</v>
      </c>
      <c r="L50" s="409">
        <v>3600</v>
      </c>
      <c r="M50" s="410" t="s">
        <v>159</v>
      </c>
      <c r="N50" s="410" t="s">
        <v>828</v>
      </c>
      <c r="O50" s="412">
        <v>0.83330000000000004</v>
      </c>
      <c r="P50" s="150" t="s">
        <v>831</v>
      </c>
      <c r="Q50" s="150" t="s">
        <v>833</v>
      </c>
      <c r="R50" s="122">
        <v>100753.35</v>
      </c>
      <c r="S50" s="122">
        <v>28650</v>
      </c>
      <c r="T50" s="122">
        <v>2250</v>
      </c>
      <c r="U50" s="122">
        <v>0</v>
      </c>
      <c r="V50" s="122">
        <v>0</v>
      </c>
      <c r="W50" s="122">
        <v>0</v>
      </c>
      <c r="X50" s="122">
        <v>0</v>
      </c>
      <c r="Y50" s="122">
        <v>0</v>
      </c>
      <c r="Z50" s="122">
        <v>0</v>
      </c>
      <c r="AA50" s="159">
        <v>131653.35</v>
      </c>
      <c r="AB50" s="161">
        <v>15</v>
      </c>
    </row>
    <row r="51" spans="2:32" s="60" customFormat="1" ht="72" x14ac:dyDescent="0.25">
      <c r="B51" s="589"/>
      <c r="C51" s="53" t="s">
        <v>732</v>
      </c>
      <c r="D51" s="96"/>
      <c r="E51" s="188" t="s">
        <v>954</v>
      </c>
      <c r="F51" s="197" t="s">
        <v>958</v>
      </c>
      <c r="G51" s="171" t="s">
        <v>1511</v>
      </c>
      <c r="H51" s="172" t="s">
        <v>154</v>
      </c>
      <c r="I51" s="172" t="s">
        <v>157</v>
      </c>
      <c r="J51" s="173" t="s">
        <v>1525</v>
      </c>
      <c r="K51" s="169">
        <v>3600</v>
      </c>
      <c r="L51" s="169">
        <v>3700</v>
      </c>
      <c r="M51" s="174" t="s">
        <v>159</v>
      </c>
      <c r="N51" s="174" t="s">
        <v>828</v>
      </c>
      <c r="O51" s="192">
        <v>0.97270000000000001</v>
      </c>
      <c r="P51" s="144" t="s">
        <v>831</v>
      </c>
      <c r="Q51" s="144" t="s">
        <v>833</v>
      </c>
      <c r="R51" s="122">
        <v>235091.15000000002</v>
      </c>
      <c r="S51" s="122">
        <v>66850.000000000015</v>
      </c>
      <c r="T51" s="122">
        <v>5250.0000000000009</v>
      </c>
      <c r="U51" s="122">
        <v>0</v>
      </c>
      <c r="V51" s="122">
        <v>0</v>
      </c>
      <c r="W51" s="122">
        <v>0</v>
      </c>
      <c r="X51" s="122">
        <v>0</v>
      </c>
      <c r="Y51" s="122">
        <v>0</v>
      </c>
      <c r="Z51" s="122">
        <v>0</v>
      </c>
      <c r="AA51" s="159">
        <v>307191.15000000008</v>
      </c>
      <c r="AB51" s="161">
        <v>35.000000000000007</v>
      </c>
    </row>
    <row r="52" spans="2:32" s="60" customFormat="1" ht="147.75" customHeight="1" x14ac:dyDescent="0.25">
      <c r="B52" s="589"/>
      <c r="C52" s="53" t="s">
        <v>733</v>
      </c>
      <c r="D52" s="96"/>
      <c r="E52" s="284" t="s">
        <v>955</v>
      </c>
      <c r="F52" s="196" t="s">
        <v>959</v>
      </c>
      <c r="G52" s="284" t="s">
        <v>1510</v>
      </c>
      <c r="H52" s="404" t="s">
        <v>154</v>
      </c>
      <c r="I52" s="404" t="s">
        <v>157</v>
      </c>
      <c r="J52" s="328" t="s">
        <v>1524</v>
      </c>
      <c r="K52" s="409">
        <v>4</v>
      </c>
      <c r="L52" s="409">
        <v>20</v>
      </c>
      <c r="M52" s="410" t="s">
        <v>159</v>
      </c>
      <c r="N52" s="410" t="s">
        <v>828</v>
      </c>
      <c r="O52" s="411">
        <v>0.2</v>
      </c>
      <c r="P52" s="150" t="s">
        <v>831</v>
      </c>
      <c r="Q52" s="150" t="s">
        <v>833</v>
      </c>
      <c r="R52" s="122">
        <v>201506.7</v>
      </c>
      <c r="S52" s="122">
        <v>57300</v>
      </c>
      <c r="T52" s="122">
        <v>4500</v>
      </c>
      <c r="U52" s="122">
        <v>0</v>
      </c>
      <c r="V52" s="122">
        <v>0</v>
      </c>
      <c r="W52" s="122">
        <v>0</v>
      </c>
      <c r="X52" s="122">
        <v>0</v>
      </c>
      <c r="Y52" s="122">
        <v>0</v>
      </c>
      <c r="Z52" s="122">
        <v>0</v>
      </c>
      <c r="AA52" s="159">
        <v>263306.7</v>
      </c>
      <c r="AB52" s="161">
        <v>30</v>
      </c>
    </row>
    <row r="53" spans="2:32" s="60" customFormat="1" ht="63" customHeight="1" x14ac:dyDescent="0.25">
      <c r="B53" s="589" t="s">
        <v>123</v>
      </c>
      <c r="C53" s="52" t="s">
        <v>661</v>
      </c>
      <c r="D53" s="96"/>
      <c r="E53" s="189" t="s">
        <v>893</v>
      </c>
      <c r="F53" s="195" t="s">
        <v>906</v>
      </c>
      <c r="G53" s="171" t="s">
        <v>1509</v>
      </c>
      <c r="H53" s="172" t="s">
        <v>154</v>
      </c>
      <c r="I53" s="172" t="s">
        <v>157</v>
      </c>
      <c r="J53" s="173" t="s">
        <v>1523</v>
      </c>
      <c r="K53" s="169">
        <v>452</v>
      </c>
      <c r="L53" s="169">
        <v>15262</v>
      </c>
      <c r="M53" s="181" t="s">
        <v>162</v>
      </c>
      <c r="N53" s="174" t="s">
        <v>829</v>
      </c>
      <c r="O53" s="155" t="s">
        <v>1522</v>
      </c>
      <c r="P53" s="144" t="s">
        <v>831</v>
      </c>
      <c r="Q53" s="144" t="s">
        <v>833</v>
      </c>
      <c r="R53" s="146">
        <v>503225</v>
      </c>
      <c r="S53" s="146">
        <v>19000</v>
      </c>
      <c r="T53" s="146">
        <v>4000</v>
      </c>
      <c r="U53" s="146">
        <v>0</v>
      </c>
      <c r="V53" s="146">
        <v>0</v>
      </c>
      <c r="W53" s="146">
        <v>0</v>
      </c>
      <c r="X53" s="146">
        <v>0</v>
      </c>
      <c r="Y53" s="146">
        <v>0</v>
      </c>
      <c r="Z53" s="146">
        <v>0</v>
      </c>
      <c r="AA53" s="160">
        <v>526225</v>
      </c>
      <c r="AB53" s="158"/>
      <c r="AC53" s="123"/>
      <c r="AD53" s="123"/>
      <c r="AE53" s="123"/>
      <c r="AF53" s="123"/>
    </row>
    <row r="54" spans="2:32" s="60" customFormat="1" ht="124.5" customHeight="1" x14ac:dyDescent="0.25">
      <c r="B54" s="589"/>
      <c r="C54" s="53" t="s">
        <v>737</v>
      </c>
      <c r="D54" s="96"/>
      <c r="E54" s="188" t="s">
        <v>961</v>
      </c>
      <c r="F54" s="171" t="s">
        <v>1518</v>
      </c>
      <c r="G54" s="171" t="s">
        <v>1519</v>
      </c>
      <c r="H54" s="172" t="s">
        <v>154</v>
      </c>
      <c r="I54" s="172" t="s">
        <v>157</v>
      </c>
      <c r="J54" s="173" t="s">
        <v>1520</v>
      </c>
      <c r="K54" s="169">
        <v>32</v>
      </c>
      <c r="L54" s="169">
        <v>68</v>
      </c>
      <c r="M54" s="174" t="s">
        <v>159</v>
      </c>
      <c r="N54" s="174" t="s">
        <v>828</v>
      </c>
      <c r="O54" s="192">
        <v>0.47049999999999997</v>
      </c>
      <c r="P54" s="144" t="s">
        <v>831</v>
      </c>
      <c r="Q54" s="144" t="s">
        <v>833</v>
      </c>
      <c r="R54" s="122">
        <v>125806.25</v>
      </c>
      <c r="S54" s="122">
        <v>4750</v>
      </c>
      <c r="T54" s="122">
        <v>1000</v>
      </c>
      <c r="U54" s="122">
        <v>0</v>
      </c>
      <c r="V54" s="122">
        <v>0</v>
      </c>
      <c r="W54" s="122">
        <v>0</v>
      </c>
      <c r="X54" s="122">
        <v>0</v>
      </c>
      <c r="Y54" s="122">
        <v>0</v>
      </c>
      <c r="Z54" s="122">
        <v>0</v>
      </c>
      <c r="AA54" s="159">
        <v>131556.25</v>
      </c>
      <c r="AB54" s="161">
        <v>25</v>
      </c>
    </row>
    <row r="55" spans="2:32" s="60" customFormat="1" ht="200.25" customHeight="1" x14ac:dyDescent="0.25">
      <c r="B55" s="589"/>
      <c r="C55" s="53" t="s">
        <v>960</v>
      </c>
      <c r="D55" s="96"/>
      <c r="E55" s="284" t="s">
        <v>962</v>
      </c>
      <c r="F55" s="284" t="s">
        <v>963</v>
      </c>
      <c r="G55" s="284" t="s">
        <v>1028</v>
      </c>
      <c r="H55" s="404" t="s">
        <v>154</v>
      </c>
      <c r="I55" s="404" t="s">
        <v>157</v>
      </c>
      <c r="J55" s="329" t="s">
        <v>1521</v>
      </c>
      <c r="K55" s="409">
        <v>1000</v>
      </c>
      <c r="L55" s="409">
        <v>1400</v>
      </c>
      <c r="M55" s="410" t="s">
        <v>159</v>
      </c>
      <c r="N55" s="410" t="s">
        <v>828</v>
      </c>
      <c r="O55" s="412">
        <v>0.71419999999999995</v>
      </c>
      <c r="P55" s="150" t="s">
        <v>831</v>
      </c>
      <c r="Q55" s="150" t="s">
        <v>833</v>
      </c>
      <c r="R55" s="122">
        <v>377418.75</v>
      </c>
      <c r="S55" s="122">
        <v>14250</v>
      </c>
      <c r="T55" s="122">
        <v>3000</v>
      </c>
      <c r="U55" s="122">
        <v>0</v>
      </c>
      <c r="V55" s="122">
        <v>0</v>
      </c>
      <c r="W55" s="122">
        <v>0</v>
      </c>
      <c r="X55" s="122">
        <v>0</v>
      </c>
      <c r="Y55" s="122">
        <v>0</v>
      </c>
      <c r="Z55" s="122">
        <v>0</v>
      </c>
      <c r="AA55" s="159">
        <v>394668.75</v>
      </c>
      <c r="AB55" s="161">
        <v>75</v>
      </c>
    </row>
    <row r="56" spans="2:32" s="60" customFormat="1" ht="69.75" customHeight="1" x14ac:dyDescent="0.25">
      <c r="B56" s="589" t="s">
        <v>1253</v>
      </c>
      <c r="C56" s="52" t="s">
        <v>662</v>
      </c>
      <c r="D56" s="96"/>
      <c r="E56" s="190" t="s">
        <v>894</v>
      </c>
      <c r="F56" s="179" t="s">
        <v>1512</v>
      </c>
      <c r="G56" s="171" t="s">
        <v>1029</v>
      </c>
      <c r="H56" s="172" t="s">
        <v>154</v>
      </c>
      <c r="I56" s="172" t="s">
        <v>157</v>
      </c>
      <c r="J56" s="173" t="s">
        <v>1513</v>
      </c>
      <c r="K56" s="169">
        <v>6800</v>
      </c>
      <c r="L56" s="169">
        <v>75000</v>
      </c>
      <c r="M56" s="181" t="s">
        <v>162</v>
      </c>
      <c r="N56" s="174" t="s">
        <v>829</v>
      </c>
      <c r="O56" s="155" t="s">
        <v>1517</v>
      </c>
      <c r="P56" s="144" t="s">
        <v>831</v>
      </c>
      <c r="Q56" s="144" t="s">
        <v>833</v>
      </c>
      <c r="R56" s="146">
        <v>543539</v>
      </c>
      <c r="S56" s="146">
        <v>45000</v>
      </c>
      <c r="T56" s="146">
        <v>4000</v>
      </c>
      <c r="U56" s="146">
        <v>0</v>
      </c>
      <c r="V56" s="146">
        <v>0</v>
      </c>
      <c r="W56" s="146">
        <v>0</v>
      </c>
      <c r="X56" s="146">
        <v>0</v>
      </c>
      <c r="Y56" s="146">
        <v>0</v>
      </c>
      <c r="Z56" s="146">
        <v>0</v>
      </c>
      <c r="AA56" s="160">
        <v>592539</v>
      </c>
      <c r="AB56" s="158"/>
      <c r="AC56" s="123"/>
      <c r="AD56" s="123"/>
      <c r="AE56" s="123"/>
      <c r="AF56" s="123"/>
    </row>
    <row r="57" spans="2:32" s="60" customFormat="1" ht="117" customHeight="1" x14ac:dyDescent="0.25">
      <c r="B57" s="589"/>
      <c r="C57" s="53" t="s">
        <v>740</v>
      </c>
      <c r="D57" s="96"/>
      <c r="E57" s="188" t="s">
        <v>965</v>
      </c>
      <c r="F57" s="171" t="s">
        <v>968</v>
      </c>
      <c r="G57" s="171" t="s">
        <v>1030</v>
      </c>
      <c r="H57" s="172" t="s">
        <v>154</v>
      </c>
      <c r="I57" s="172" t="s">
        <v>157</v>
      </c>
      <c r="J57" s="173" t="s">
        <v>1514</v>
      </c>
      <c r="K57" s="169">
        <v>6</v>
      </c>
      <c r="L57" s="169">
        <v>6</v>
      </c>
      <c r="M57" s="174" t="s">
        <v>159</v>
      </c>
      <c r="N57" s="174" t="s">
        <v>828</v>
      </c>
      <c r="O57" s="175">
        <v>1</v>
      </c>
      <c r="P57" s="144" t="s">
        <v>831</v>
      </c>
      <c r="Q57" s="144" t="s">
        <v>833</v>
      </c>
      <c r="R57" s="122">
        <v>135884.75</v>
      </c>
      <c r="S57" s="122">
        <v>11250</v>
      </c>
      <c r="T57" s="122">
        <v>1000</v>
      </c>
      <c r="U57" s="122">
        <v>0</v>
      </c>
      <c r="V57" s="122">
        <v>0</v>
      </c>
      <c r="W57" s="122">
        <v>0</v>
      </c>
      <c r="X57" s="122">
        <v>0</v>
      </c>
      <c r="Y57" s="122">
        <v>0</v>
      </c>
      <c r="Z57" s="122">
        <v>0</v>
      </c>
      <c r="AA57" s="159">
        <v>148134.75</v>
      </c>
      <c r="AB57" s="161">
        <v>25</v>
      </c>
    </row>
    <row r="58" spans="2:32" s="60" customFormat="1" ht="129" customHeight="1" x14ac:dyDescent="0.25">
      <c r="B58" s="589"/>
      <c r="C58" s="53" t="s">
        <v>741</v>
      </c>
      <c r="D58" s="96"/>
      <c r="E58" s="284" t="s">
        <v>966</v>
      </c>
      <c r="F58" s="195" t="s">
        <v>969</v>
      </c>
      <c r="G58" s="284" t="s">
        <v>1508</v>
      </c>
      <c r="H58" s="404" t="s">
        <v>154</v>
      </c>
      <c r="I58" s="404" t="s">
        <v>157</v>
      </c>
      <c r="J58" s="329" t="s">
        <v>1515</v>
      </c>
      <c r="K58" s="409">
        <v>6</v>
      </c>
      <c r="L58" s="409">
        <v>6</v>
      </c>
      <c r="M58" s="410" t="s">
        <v>159</v>
      </c>
      <c r="N58" s="410" t="s">
        <v>828</v>
      </c>
      <c r="O58" s="411">
        <v>1</v>
      </c>
      <c r="P58" s="150" t="s">
        <v>831</v>
      </c>
      <c r="Q58" s="150" t="s">
        <v>833</v>
      </c>
      <c r="R58" s="122">
        <v>163061.70000000001</v>
      </c>
      <c r="S58" s="122">
        <v>13500</v>
      </c>
      <c r="T58" s="122">
        <v>1200</v>
      </c>
      <c r="U58" s="122">
        <v>0</v>
      </c>
      <c r="V58" s="122">
        <v>0</v>
      </c>
      <c r="W58" s="122">
        <v>0</v>
      </c>
      <c r="X58" s="122">
        <v>0</v>
      </c>
      <c r="Y58" s="122">
        <v>0</v>
      </c>
      <c r="Z58" s="122">
        <v>0</v>
      </c>
      <c r="AA58" s="159">
        <v>177761.7</v>
      </c>
      <c r="AB58" s="161">
        <v>30</v>
      </c>
    </row>
    <row r="59" spans="2:32" s="60" customFormat="1" ht="138" customHeight="1" x14ac:dyDescent="0.25">
      <c r="B59" s="589"/>
      <c r="C59" s="53" t="s">
        <v>964</v>
      </c>
      <c r="D59" s="96"/>
      <c r="E59" s="188" t="s">
        <v>967</v>
      </c>
      <c r="F59" s="195" t="s">
        <v>970</v>
      </c>
      <c r="G59" s="171" t="s">
        <v>1507</v>
      </c>
      <c r="H59" s="172" t="s">
        <v>154</v>
      </c>
      <c r="I59" s="172" t="s">
        <v>157</v>
      </c>
      <c r="J59" s="173" t="s">
        <v>1516</v>
      </c>
      <c r="K59" s="169">
        <v>13</v>
      </c>
      <c r="L59" s="169">
        <v>13</v>
      </c>
      <c r="M59" s="174" t="s">
        <v>159</v>
      </c>
      <c r="N59" s="174" t="s">
        <v>828</v>
      </c>
      <c r="O59" s="175">
        <v>1</v>
      </c>
      <c r="P59" s="144" t="s">
        <v>831</v>
      </c>
      <c r="Q59" s="144" t="s">
        <v>833</v>
      </c>
      <c r="R59" s="122">
        <v>244592.55</v>
      </c>
      <c r="S59" s="122">
        <v>20250</v>
      </c>
      <c r="T59" s="122">
        <v>1800</v>
      </c>
      <c r="U59" s="122">
        <v>0</v>
      </c>
      <c r="V59" s="122">
        <v>0</v>
      </c>
      <c r="W59" s="122">
        <v>0</v>
      </c>
      <c r="X59" s="122">
        <v>0</v>
      </c>
      <c r="Y59" s="122">
        <v>0</v>
      </c>
      <c r="Z59" s="122">
        <v>0</v>
      </c>
      <c r="AA59" s="159">
        <v>266642.55</v>
      </c>
      <c r="AB59" s="161">
        <v>45</v>
      </c>
    </row>
    <row r="60" spans="2:32" s="60" customFormat="1" ht="60" customHeight="1" x14ac:dyDescent="0.25">
      <c r="B60" s="589" t="s">
        <v>1254</v>
      </c>
      <c r="C60" s="52" t="s">
        <v>663</v>
      </c>
      <c r="D60" s="96"/>
      <c r="E60" s="189" t="s">
        <v>895</v>
      </c>
      <c r="F60" s="182" t="s">
        <v>907</v>
      </c>
      <c r="G60" s="171" t="s">
        <v>1031</v>
      </c>
      <c r="H60" s="172" t="s">
        <v>154</v>
      </c>
      <c r="I60" s="172" t="s">
        <v>157</v>
      </c>
      <c r="J60" s="173" t="s">
        <v>1505</v>
      </c>
      <c r="K60" s="169">
        <v>13</v>
      </c>
      <c r="L60" s="169">
        <v>18</v>
      </c>
      <c r="M60" s="181" t="s">
        <v>162</v>
      </c>
      <c r="N60" s="174" t="s">
        <v>829</v>
      </c>
      <c r="O60" s="155" t="s">
        <v>1506</v>
      </c>
      <c r="P60" s="144" t="s">
        <v>831</v>
      </c>
      <c r="Q60" s="144" t="s">
        <v>833</v>
      </c>
      <c r="R60" s="146">
        <v>1691200</v>
      </c>
      <c r="S60" s="146">
        <v>1345993</v>
      </c>
      <c r="T60" s="146">
        <v>173000</v>
      </c>
      <c r="U60" s="146">
        <v>0</v>
      </c>
      <c r="V60" s="146">
        <v>0</v>
      </c>
      <c r="W60" s="146">
        <v>0</v>
      </c>
      <c r="X60" s="146">
        <v>0</v>
      </c>
      <c r="Y60" s="146">
        <v>0</v>
      </c>
      <c r="Z60" s="146">
        <v>6000000</v>
      </c>
      <c r="AA60" s="160">
        <v>9210193</v>
      </c>
      <c r="AB60" s="158"/>
      <c r="AC60" s="123"/>
      <c r="AD60" s="123"/>
      <c r="AE60" s="123"/>
    </row>
    <row r="61" spans="2:32" s="60" customFormat="1" ht="94.5" customHeight="1" x14ac:dyDescent="0.25">
      <c r="B61" s="589"/>
      <c r="C61" s="53" t="s">
        <v>744</v>
      </c>
      <c r="D61" s="96"/>
      <c r="E61" s="284" t="s">
        <v>971</v>
      </c>
      <c r="F61" s="284" t="s">
        <v>973</v>
      </c>
      <c r="G61" s="284" t="s">
        <v>1032</v>
      </c>
      <c r="H61" s="404" t="s">
        <v>154</v>
      </c>
      <c r="I61" s="404" t="s">
        <v>157</v>
      </c>
      <c r="J61" s="328" t="s">
        <v>1504</v>
      </c>
      <c r="K61" s="409">
        <v>5</v>
      </c>
      <c r="L61" s="409">
        <v>8</v>
      </c>
      <c r="M61" s="410" t="s">
        <v>159</v>
      </c>
      <c r="N61" s="410" t="s">
        <v>828</v>
      </c>
      <c r="O61" s="412">
        <v>0.625</v>
      </c>
      <c r="P61" s="150" t="s">
        <v>831</v>
      </c>
      <c r="Q61" s="150" t="s">
        <v>833</v>
      </c>
      <c r="R61" s="122">
        <v>1014720</v>
      </c>
      <c r="S61" s="122">
        <v>807595.8</v>
      </c>
      <c r="T61" s="122">
        <v>103800</v>
      </c>
      <c r="U61" s="122">
        <v>0</v>
      </c>
      <c r="V61" s="122">
        <v>0</v>
      </c>
      <c r="W61" s="122">
        <v>0</v>
      </c>
      <c r="X61" s="122">
        <v>0</v>
      </c>
      <c r="Y61" s="122">
        <v>0</v>
      </c>
      <c r="Z61" s="122">
        <v>3600000</v>
      </c>
      <c r="AA61" s="159">
        <v>5526115.7999999998</v>
      </c>
      <c r="AB61" s="161">
        <v>60</v>
      </c>
    </row>
    <row r="62" spans="2:32" s="60" customFormat="1" ht="77.25" customHeight="1" x14ac:dyDescent="0.25">
      <c r="B62" s="589"/>
      <c r="C62" s="53" t="s">
        <v>745</v>
      </c>
      <c r="D62" s="96"/>
      <c r="E62" s="186" t="s">
        <v>972</v>
      </c>
      <c r="F62" s="171" t="s">
        <v>974</v>
      </c>
      <c r="G62" s="171" t="s">
        <v>1033</v>
      </c>
      <c r="H62" s="172" t="s">
        <v>154</v>
      </c>
      <c r="I62" s="172" t="s">
        <v>157</v>
      </c>
      <c r="J62" s="173" t="s">
        <v>1503</v>
      </c>
      <c r="K62" s="169">
        <v>8</v>
      </c>
      <c r="L62" s="169">
        <v>10</v>
      </c>
      <c r="M62" s="174" t="s">
        <v>159</v>
      </c>
      <c r="N62" s="174" t="s">
        <v>828</v>
      </c>
      <c r="O62" s="175">
        <v>0.8</v>
      </c>
      <c r="P62" s="144" t="s">
        <v>831</v>
      </c>
      <c r="Q62" s="144" t="s">
        <v>833</v>
      </c>
      <c r="R62" s="122">
        <v>676480</v>
      </c>
      <c r="S62" s="122">
        <v>538397.19999999995</v>
      </c>
      <c r="T62" s="122">
        <v>69200</v>
      </c>
      <c r="U62" s="122">
        <v>0</v>
      </c>
      <c r="V62" s="122">
        <v>0</v>
      </c>
      <c r="W62" s="122">
        <v>0</v>
      </c>
      <c r="X62" s="122">
        <v>0</v>
      </c>
      <c r="Y62" s="122">
        <v>0</v>
      </c>
      <c r="Z62" s="122">
        <v>2400000</v>
      </c>
      <c r="AA62" s="159">
        <v>3684077.2</v>
      </c>
      <c r="AB62" s="161">
        <v>40</v>
      </c>
    </row>
    <row r="63" spans="2:32" s="60" customFormat="1" ht="99.75" customHeight="1" x14ac:dyDescent="0.25">
      <c r="B63" s="589" t="s">
        <v>1255</v>
      </c>
      <c r="C63" s="52" t="s">
        <v>664</v>
      </c>
      <c r="D63" s="96"/>
      <c r="E63" s="189" t="s">
        <v>896</v>
      </c>
      <c r="F63" s="179" t="s">
        <v>908</v>
      </c>
      <c r="G63" s="171" t="s">
        <v>1034</v>
      </c>
      <c r="H63" s="172" t="s">
        <v>154</v>
      </c>
      <c r="I63" s="172" t="s">
        <v>157</v>
      </c>
      <c r="J63" s="118" t="s">
        <v>1502</v>
      </c>
      <c r="K63" s="169">
        <v>883</v>
      </c>
      <c r="L63" s="169">
        <v>2813.6</v>
      </c>
      <c r="M63" s="181" t="s">
        <v>162</v>
      </c>
      <c r="N63" s="177" t="s">
        <v>830</v>
      </c>
      <c r="O63" s="194">
        <v>0.31</v>
      </c>
      <c r="P63" s="144" t="s">
        <v>831</v>
      </c>
      <c r="Q63" s="144" t="s">
        <v>833</v>
      </c>
      <c r="R63" s="146">
        <v>189494</v>
      </c>
      <c r="S63" s="146">
        <v>32000</v>
      </c>
      <c r="T63" s="146">
        <v>6000</v>
      </c>
      <c r="U63" s="146">
        <v>0</v>
      </c>
      <c r="V63" s="146">
        <v>0</v>
      </c>
      <c r="W63" s="146">
        <v>0</v>
      </c>
      <c r="X63" s="146">
        <v>0</v>
      </c>
      <c r="Y63" s="146">
        <v>0</v>
      </c>
      <c r="Z63" s="146">
        <v>0</v>
      </c>
      <c r="AA63" s="160">
        <v>227494</v>
      </c>
      <c r="AB63" s="158"/>
      <c r="AC63" s="123"/>
      <c r="AD63" s="123"/>
      <c r="AE63" s="123"/>
    </row>
    <row r="64" spans="2:32" s="60" customFormat="1" ht="60" x14ac:dyDescent="0.25">
      <c r="B64" s="589"/>
      <c r="C64" s="53" t="s">
        <v>750</v>
      </c>
      <c r="D64" s="96"/>
      <c r="E64" s="284" t="s">
        <v>975</v>
      </c>
      <c r="F64" s="284" t="s">
        <v>977</v>
      </c>
      <c r="G64" s="284" t="s">
        <v>1035</v>
      </c>
      <c r="H64" s="404" t="s">
        <v>154</v>
      </c>
      <c r="I64" s="404" t="s">
        <v>157</v>
      </c>
      <c r="J64" s="328" t="s">
        <v>1501</v>
      </c>
      <c r="K64" s="409">
        <v>10</v>
      </c>
      <c r="L64" s="409">
        <v>12</v>
      </c>
      <c r="M64" s="410" t="s">
        <v>159</v>
      </c>
      <c r="N64" s="410" t="s">
        <v>828</v>
      </c>
      <c r="O64" s="412">
        <v>0.83330000000000004</v>
      </c>
      <c r="P64" s="150" t="s">
        <v>831</v>
      </c>
      <c r="Q64" s="150" t="s">
        <v>833</v>
      </c>
      <c r="R64" s="122">
        <v>37898.800000000003</v>
      </c>
      <c r="S64" s="122">
        <v>6400.0000000000009</v>
      </c>
      <c r="T64" s="122">
        <v>1200.0000000000002</v>
      </c>
      <c r="U64" s="122">
        <v>0</v>
      </c>
      <c r="V64" s="122">
        <v>0</v>
      </c>
      <c r="W64" s="122">
        <v>0</v>
      </c>
      <c r="X64" s="122">
        <v>0</v>
      </c>
      <c r="Y64" s="122">
        <v>0</v>
      </c>
      <c r="Z64" s="122">
        <v>0</v>
      </c>
      <c r="AA64" s="159">
        <v>45498.80000000001</v>
      </c>
      <c r="AB64" s="161">
        <v>20.000000000000004</v>
      </c>
    </row>
    <row r="65" spans="2:32" s="60" customFormat="1" ht="169.5" customHeight="1" x14ac:dyDescent="0.25">
      <c r="B65" s="589"/>
      <c r="C65" s="53" t="s">
        <v>751</v>
      </c>
      <c r="D65" s="96"/>
      <c r="E65" s="186" t="s">
        <v>1499</v>
      </c>
      <c r="F65" s="171" t="s">
        <v>978</v>
      </c>
      <c r="G65" s="171" t="s">
        <v>1036</v>
      </c>
      <c r="H65" s="172" t="s">
        <v>154</v>
      </c>
      <c r="I65" s="172" t="s">
        <v>157</v>
      </c>
      <c r="J65" s="173" t="s">
        <v>1500</v>
      </c>
      <c r="K65" s="169">
        <v>700</v>
      </c>
      <c r="L65" s="169">
        <v>1400</v>
      </c>
      <c r="M65" s="174" t="s">
        <v>159</v>
      </c>
      <c r="N65" s="174" t="s">
        <v>828</v>
      </c>
      <c r="O65" s="175">
        <v>0.5</v>
      </c>
      <c r="P65" s="144" t="s">
        <v>831</v>
      </c>
      <c r="Q65" s="144" t="s">
        <v>833</v>
      </c>
      <c r="R65" s="122">
        <v>132645.79999999999</v>
      </c>
      <c r="S65" s="122">
        <v>22400</v>
      </c>
      <c r="T65" s="122">
        <v>4200</v>
      </c>
      <c r="U65" s="122">
        <v>0</v>
      </c>
      <c r="V65" s="122">
        <v>0</v>
      </c>
      <c r="W65" s="122">
        <v>0</v>
      </c>
      <c r="X65" s="122">
        <v>0</v>
      </c>
      <c r="Y65" s="122">
        <v>0</v>
      </c>
      <c r="Z65" s="122">
        <v>0</v>
      </c>
      <c r="AA65" s="159">
        <v>159245.79999999999</v>
      </c>
      <c r="AB65" s="161">
        <v>70</v>
      </c>
    </row>
    <row r="66" spans="2:32" s="60" customFormat="1" ht="120" x14ac:dyDescent="0.25">
      <c r="B66" s="589"/>
      <c r="C66" s="53" t="s">
        <v>752</v>
      </c>
      <c r="D66" s="96"/>
      <c r="E66" s="284" t="s">
        <v>976</v>
      </c>
      <c r="F66" s="284" t="s">
        <v>979</v>
      </c>
      <c r="G66" s="284" t="s">
        <v>1037</v>
      </c>
      <c r="H66" s="404" t="s">
        <v>154</v>
      </c>
      <c r="I66" s="404" t="s">
        <v>157</v>
      </c>
      <c r="J66" s="328" t="s">
        <v>1498</v>
      </c>
      <c r="K66" s="409">
        <v>2000</v>
      </c>
      <c r="L66" s="409">
        <v>7500</v>
      </c>
      <c r="M66" s="410" t="s">
        <v>159</v>
      </c>
      <c r="N66" s="410" t="s">
        <v>828</v>
      </c>
      <c r="O66" s="412">
        <v>0.2666</v>
      </c>
      <c r="P66" s="150" t="s">
        <v>831</v>
      </c>
      <c r="Q66" s="150" t="s">
        <v>833</v>
      </c>
      <c r="R66" s="122">
        <v>18949.400000000001</v>
      </c>
      <c r="S66" s="122">
        <v>3200.0000000000005</v>
      </c>
      <c r="T66" s="122">
        <v>600.00000000000011</v>
      </c>
      <c r="U66" s="122">
        <v>0</v>
      </c>
      <c r="V66" s="122">
        <v>0</v>
      </c>
      <c r="W66" s="122">
        <v>0</v>
      </c>
      <c r="X66" s="122">
        <v>0</v>
      </c>
      <c r="Y66" s="122">
        <v>0</v>
      </c>
      <c r="Z66" s="122">
        <v>0</v>
      </c>
      <c r="AA66" s="159">
        <v>22749.400000000005</v>
      </c>
      <c r="AB66" s="161">
        <v>10.000000000000002</v>
      </c>
    </row>
    <row r="67" spans="2:32" s="60" customFormat="1" ht="139.5" customHeight="1" x14ac:dyDescent="0.25">
      <c r="B67" s="589" t="s">
        <v>1256</v>
      </c>
      <c r="C67" s="52" t="s">
        <v>666</v>
      </c>
      <c r="D67" s="96"/>
      <c r="E67" s="189" t="s">
        <v>897</v>
      </c>
      <c r="F67" s="179" t="s">
        <v>1495</v>
      </c>
      <c r="G67" s="171" t="s">
        <v>1038</v>
      </c>
      <c r="H67" s="172" t="s">
        <v>154</v>
      </c>
      <c r="I67" s="172" t="s">
        <v>157</v>
      </c>
      <c r="J67" s="118" t="s">
        <v>1496</v>
      </c>
      <c r="K67" s="169">
        <v>216.6</v>
      </c>
      <c r="L67" s="169">
        <v>241</v>
      </c>
      <c r="M67" s="181" t="s">
        <v>162</v>
      </c>
      <c r="N67" s="174" t="s">
        <v>830</v>
      </c>
      <c r="O67" s="155" t="s">
        <v>1419</v>
      </c>
      <c r="P67" s="144" t="s">
        <v>831</v>
      </c>
      <c r="Q67" s="144" t="s">
        <v>833</v>
      </c>
      <c r="R67" s="146">
        <v>0</v>
      </c>
      <c r="S67" s="146">
        <v>0</v>
      </c>
      <c r="T67" s="146">
        <v>0</v>
      </c>
      <c r="U67" s="146">
        <v>4520000</v>
      </c>
      <c r="V67" s="146">
        <v>0</v>
      </c>
      <c r="W67" s="146">
        <v>0</v>
      </c>
      <c r="X67" s="146">
        <v>0</v>
      </c>
      <c r="Y67" s="146">
        <v>0</v>
      </c>
      <c r="Z67" s="146">
        <v>0</v>
      </c>
      <c r="AA67" s="160">
        <v>4520000</v>
      </c>
      <c r="AB67" s="158"/>
    </row>
    <row r="68" spans="2:32" s="60" customFormat="1" ht="140.25" customHeight="1" x14ac:dyDescent="0.25">
      <c r="B68" s="589"/>
      <c r="C68" s="53" t="s">
        <v>756</v>
      </c>
      <c r="D68" s="96"/>
      <c r="E68" s="188" t="s">
        <v>981</v>
      </c>
      <c r="F68" s="171" t="s">
        <v>985</v>
      </c>
      <c r="G68" s="171" t="s">
        <v>1039</v>
      </c>
      <c r="H68" s="172" t="s">
        <v>154</v>
      </c>
      <c r="I68" s="172" t="s">
        <v>157</v>
      </c>
      <c r="J68" s="173" t="s">
        <v>1497</v>
      </c>
      <c r="K68" s="169">
        <v>432</v>
      </c>
      <c r="L68" s="169">
        <v>450</v>
      </c>
      <c r="M68" s="174" t="s">
        <v>159</v>
      </c>
      <c r="N68" s="174" t="s">
        <v>828</v>
      </c>
      <c r="O68" s="175">
        <v>0.96</v>
      </c>
      <c r="P68" s="144" t="s">
        <v>831</v>
      </c>
      <c r="Q68" s="144" t="s">
        <v>833</v>
      </c>
      <c r="R68" s="122">
        <v>0</v>
      </c>
      <c r="S68" s="122">
        <v>0</v>
      </c>
      <c r="T68" s="122">
        <v>0</v>
      </c>
      <c r="U68" s="122">
        <v>452000</v>
      </c>
      <c r="V68" s="122">
        <v>0</v>
      </c>
      <c r="W68" s="122">
        <v>0</v>
      </c>
      <c r="X68" s="122">
        <v>0</v>
      </c>
      <c r="Y68" s="122">
        <v>0</v>
      </c>
      <c r="Z68" s="122">
        <v>0</v>
      </c>
      <c r="AA68" s="159">
        <v>452000</v>
      </c>
      <c r="AB68" s="161">
        <v>10</v>
      </c>
    </row>
    <row r="69" spans="2:32" s="60" customFormat="1" ht="118.5" customHeight="1" x14ac:dyDescent="0.25">
      <c r="B69" s="589"/>
      <c r="C69" s="53" t="s">
        <v>757</v>
      </c>
      <c r="D69" s="96"/>
      <c r="E69" s="284" t="s">
        <v>982</v>
      </c>
      <c r="F69" s="284" t="s">
        <v>986</v>
      </c>
      <c r="G69" s="284" t="s">
        <v>1493</v>
      </c>
      <c r="H69" s="404" t="s">
        <v>154</v>
      </c>
      <c r="I69" s="404" t="s">
        <v>157</v>
      </c>
      <c r="J69" s="328" t="s">
        <v>1494</v>
      </c>
      <c r="K69" s="409">
        <v>444</v>
      </c>
      <c r="L69" s="409">
        <v>500</v>
      </c>
      <c r="M69" s="410" t="s">
        <v>159</v>
      </c>
      <c r="N69" s="410" t="s">
        <v>828</v>
      </c>
      <c r="O69" s="412">
        <v>0.88800000000000001</v>
      </c>
      <c r="P69" s="150" t="s">
        <v>831</v>
      </c>
      <c r="Q69" s="150" t="s">
        <v>833</v>
      </c>
      <c r="R69" s="122">
        <v>0</v>
      </c>
      <c r="S69" s="122">
        <v>0</v>
      </c>
      <c r="T69" s="122">
        <v>0</v>
      </c>
      <c r="U69" s="122">
        <v>678000</v>
      </c>
      <c r="V69" s="122">
        <v>0</v>
      </c>
      <c r="W69" s="122">
        <v>0</v>
      </c>
      <c r="X69" s="122">
        <v>0</v>
      </c>
      <c r="Y69" s="122">
        <v>0</v>
      </c>
      <c r="Z69" s="122">
        <v>0</v>
      </c>
      <c r="AA69" s="159">
        <v>678000</v>
      </c>
      <c r="AB69" s="161">
        <v>15</v>
      </c>
    </row>
    <row r="70" spans="2:32" s="60" customFormat="1" ht="108" x14ac:dyDescent="0.25">
      <c r="B70" s="589"/>
      <c r="C70" s="53" t="s">
        <v>758</v>
      </c>
      <c r="D70" s="96"/>
      <c r="E70" s="188" t="s">
        <v>983</v>
      </c>
      <c r="F70" s="171" t="s">
        <v>987</v>
      </c>
      <c r="G70" s="171" t="s">
        <v>1040</v>
      </c>
      <c r="H70" s="172" t="s">
        <v>154</v>
      </c>
      <c r="I70" s="172" t="s">
        <v>157</v>
      </c>
      <c r="J70" s="173" t="s">
        <v>1492</v>
      </c>
      <c r="K70" s="169">
        <v>130</v>
      </c>
      <c r="L70" s="169">
        <v>160</v>
      </c>
      <c r="M70" s="174" t="s">
        <v>159</v>
      </c>
      <c r="N70" s="174" t="s">
        <v>828</v>
      </c>
      <c r="O70" s="192">
        <v>0.8125</v>
      </c>
      <c r="P70" s="144" t="s">
        <v>831</v>
      </c>
      <c r="Q70" s="144" t="s">
        <v>833</v>
      </c>
      <c r="R70" s="122">
        <v>0</v>
      </c>
      <c r="S70" s="122">
        <v>0</v>
      </c>
      <c r="T70" s="122">
        <v>0</v>
      </c>
      <c r="U70" s="122">
        <v>2486000</v>
      </c>
      <c r="V70" s="122">
        <v>0</v>
      </c>
      <c r="W70" s="122">
        <v>0</v>
      </c>
      <c r="X70" s="122">
        <v>0</v>
      </c>
      <c r="Y70" s="122">
        <v>0</v>
      </c>
      <c r="Z70" s="122">
        <v>0</v>
      </c>
      <c r="AA70" s="159">
        <v>2486000</v>
      </c>
      <c r="AB70" s="161">
        <v>55</v>
      </c>
    </row>
    <row r="71" spans="2:32" s="60" customFormat="1" ht="105.75" customHeight="1" x14ac:dyDescent="0.25">
      <c r="B71" s="589"/>
      <c r="C71" s="53" t="s">
        <v>980</v>
      </c>
      <c r="D71" s="96"/>
      <c r="E71" s="284" t="s">
        <v>984</v>
      </c>
      <c r="F71" s="284" t="s">
        <v>988</v>
      </c>
      <c r="G71" s="284" t="s">
        <v>1041</v>
      </c>
      <c r="H71" s="404" t="s">
        <v>154</v>
      </c>
      <c r="I71" s="404" t="s">
        <v>157</v>
      </c>
      <c r="J71" s="328" t="s">
        <v>1491</v>
      </c>
      <c r="K71" s="409">
        <v>8</v>
      </c>
      <c r="L71" s="409">
        <v>10</v>
      </c>
      <c r="M71" s="410" t="s">
        <v>159</v>
      </c>
      <c r="N71" s="410" t="s">
        <v>828</v>
      </c>
      <c r="O71" s="411">
        <v>0.8</v>
      </c>
      <c r="P71" s="150" t="s">
        <v>831</v>
      </c>
      <c r="Q71" s="150" t="s">
        <v>833</v>
      </c>
      <c r="R71" s="122">
        <v>0</v>
      </c>
      <c r="S71" s="122">
        <v>0</v>
      </c>
      <c r="T71" s="122">
        <v>0</v>
      </c>
      <c r="U71" s="122">
        <v>904000</v>
      </c>
      <c r="V71" s="122">
        <v>0</v>
      </c>
      <c r="W71" s="122">
        <v>0</v>
      </c>
      <c r="X71" s="122">
        <v>0</v>
      </c>
      <c r="Y71" s="122">
        <v>0</v>
      </c>
      <c r="Z71" s="122">
        <v>0</v>
      </c>
      <c r="AA71" s="159">
        <v>904000</v>
      </c>
      <c r="AB71" s="161">
        <v>20</v>
      </c>
    </row>
    <row r="72" spans="2:32" s="60" customFormat="1" ht="67.5" customHeight="1" x14ac:dyDescent="0.25">
      <c r="B72" s="589" t="s">
        <v>1257</v>
      </c>
      <c r="C72" s="52" t="s">
        <v>667</v>
      </c>
      <c r="D72" s="96"/>
      <c r="E72" s="189" t="s">
        <v>898</v>
      </c>
      <c r="F72" s="179" t="s">
        <v>909</v>
      </c>
      <c r="G72" s="171" t="s">
        <v>1042</v>
      </c>
      <c r="H72" s="172" t="s">
        <v>154</v>
      </c>
      <c r="I72" s="172" t="s">
        <v>157</v>
      </c>
      <c r="J72" s="173" t="s">
        <v>1489</v>
      </c>
      <c r="K72" s="169">
        <v>144</v>
      </c>
      <c r="L72" s="169">
        <v>180</v>
      </c>
      <c r="M72" s="181" t="s">
        <v>162</v>
      </c>
      <c r="N72" s="174" t="s">
        <v>829</v>
      </c>
      <c r="O72" s="155" t="s">
        <v>1490</v>
      </c>
      <c r="P72" s="144" t="s">
        <v>831</v>
      </c>
      <c r="Q72" s="144" t="s">
        <v>833</v>
      </c>
      <c r="R72" s="146">
        <v>188295</v>
      </c>
      <c r="S72" s="146">
        <v>26000</v>
      </c>
      <c r="T72" s="146">
        <v>4000</v>
      </c>
      <c r="U72" s="146">
        <v>0</v>
      </c>
      <c r="V72" s="146">
        <v>0</v>
      </c>
      <c r="W72" s="146">
        <v>0</v>
      </c>
      <c r="X72" s="146">
        <v>0</v>
      </c>
      <c r="Y72" s="146">
        <v>0</v>
      </c>
      <c r="Z72" s="146">
        <v>0</v>
      </c>
      <c r="AA72" s="160">
        <v>218295</v>
      </c>
      <c r="AB72" s="158"/>
      <c r="AC72" s="123"/>
      <c r="AD72" s="123"/>
    </row>
    <row r="73" spans="2:32" s="60" customFormat="1" ht="170.25" customHeight="1" x14ac:dyDescent="0.25">
      <c r="B73" s="589"/>
      <c r="C73" s="53" t="s">
        <v>762</v>
      </c>
      <c r="D73" s="96"/>
      <c r="E73" s="284" t="s">
        <v>989</v>
      </c>
      <c r="F73" s="284" t="s">
        <v>990</v>
      </c>
      <c r="G73" s="284" t="s">
        <v>1043</v>
      </c>
      <c r="H73" s="404" t="s">
        <v>154</v>
      </c>
      <c r="I73" s="404" t="s">
        <v>157</v>
      </c>
      <c r="J73" s="328" t="s">
        <v>1488</v>
      </c>
      <c r="K73" s="409">
        <v>15</v>
      </c>
      <c r="L73" s="409">
        <v>15</v>
      </c>
      <c r="M73" s="410" t="s">
        <v>159</v>
      </c>
      <c r="N73" s="410" t="s">
        <v>828</v>
      </c>
      <c r="O73" s="411">
        <v>1</v>
      </c>
      <c r="P73" s="150" t="s">
        <v>831</v>
      </c>
      <c r="Q73" s="150" t="s">
        <v>833</v>
      </c>
      <c r="R73" s="122">
        <v>188295</v>
      </c>
      <c r="S73" s="122">
        <v>26000</v>
      </c>
      <c r="T73" s="122">
        <v>4000</v>
      </c>
      <c r="U73" s="122">
        <v>0</v>
      </c>
      <c r="V73" s="122">
        <v>0</v>
      </c>
      <c r="W73" s="122">
        <v>0</v>
      </c>
      <c r="X73" s="122">
        <v>0</v>
      </c>
      <c r="Y73" s="122">
        <v>0</v>
      </c>
      <c r="Z73" s="122">
        <v>0</v>
      </c>
      <c r="AA73" s="159">
        <v>218295</v>
      </c>
      <c r="AB73" s="161">
        <v>100</v>
      </c>
    </row>
    <row r="74" spans="2:32" s="60" customFormat="1" ht="126.75" customHeight="1" x14ac:dyDescent="0.25">
      <c r="B74" s="589" t="s">
        <v>1215</v>
      </c>
      <c r="C74" s="52" t="s">
        <v>668</v>
      </c>
      <c r="D74" s="96"/>
      <c r="E74" s="189" t="s">
        <v>899</v>
      </c>
      <c r="F74" s="179" t="s">
        <v>910</v>
      </c>
      <c r="G74" s="171" t="s">
        <v>1044</v>
      </c>
      <c r="H74" s="172" t="s">
        <v>154</v>
      </c>
      <c r="I74" s="172" t="s">
        <v>157</v>
      </c>
      <c r="J74" s="173" t="s">
        <v>1486</v>
      </c>
      <c r="K74" s="169">
        <v>300</v>
      </c>
      <c r="L74" s="169">
        <v>35</v>
      </c>
      <c r="M74" s="181" t="s">
        <v>162</v>
      </c>
      <c r="N74" s="174" t="s">
        <v>829</v>
      </c>
      <c r="O74" s="155" t="s">
        <v>1487</v>
      </c>
      <c r="P74" s="144" t="s">
        <v>831</v>
      </c>
      <c r="Q74" s="144" t="s">
        <v>833</v>
      </c>
      <c r="R74" s="146">
        <v>223412</v>
      </c>
      <c r="S74" s="146">
        <v>14000</v>
      </c>
      <c r="T74" s="146">
        <v>4000</v>
      </c>
      <c r="U74" s="146">
        <v>0</v>
      </c>
      <c r="V74" s="146">
        <v>0</v>
      </c>
      <c r="W74" s="146">
        <v>0</v>
      </c>
      <c r="X74" s="146">
        <v>0</v>
      </c>
      <c r="Y74" s="146">
        <v>0</v>
      </c>
      <c r="Z74" s="146">
        <v>0</v>
      </c>
      <c r="AA74" s="160">
        <v>241412</v>
      </c>
      <c r="AB74" s="158"/>
      <c r="AC74" s="123"/>
      <c r="AD74" s="123"/>
      <c r="AE74" s="123"/>
    </row>
    <row r="75" spans="2:32" s="60" customFormat="1" ht="160.5" customHeight="1" x14ac:dyDescent="0.25">
      <c r="B75" s="589"/>
      <c r="C75" s="53" t="s">
        <v>766</v>
      </c>
      <c r="D75" s="96"/>
      <c r="E75" s="284" t="s">
        <v>991</v>
      </c>
      <c r="F75" s="284" t="s">
        <v>993</v>
      </c>
      <c r="G75" s="284" t="s">
        <v>1485</v>
      </c>
      <c r="H75" s="404" t="s">
        <v>154</v>
      </c>
      <c r="I75" s="404" t="s">
        <v>157</v>
      </c>
      <c r="J75" s="328" t="s">
        <v>1484</v>
      </c>
      <c r="K75" s="409">
        <v>20</v>
      </c>
      <c r="L75" s="409">
        <v>20</v>
      </c>
      <c r="M75" s="410" t="s">
        <v>159</v>
      </c>
      <c r="N75" s="410" t="s">
        <v>828</v>
      </c>
      <c r="O75" s="411">
        <v>1</v>
      </c>
      <c r="P75" s="150" t="s">
        <v>831</v>
      </c>
      <c r="Q75" s="150" t="s">
        <v>833</v>
      </c>
      <c r="R75" s="122">
        <v>89364.800000000003</v>
      </c>
      <c r="S75" s="122">
        <v>5600</v>
      </c>
      <c r="T75" s="122">
        <v>1600</v>
      </c>
      <c r="U75" s="122">
        <v>0</v>
      </c>
      <c r="V75" s="122">
        <v>0</v>
      </c>
      <c r="W75" s="122">
        <v>0</v>
      </c>
      <c r="X75" s="122">
        <v>0</v>
      </c>
      <c r="Y75" s="122">
        <v>0</v>
      </c>
      <c r="Z75" s="122">
        <v>0</v>
      </c>
      <c r="AA75" s="159">
        <v>96564.800000000003</v>
      </c>
      <c r="AB75" s="161">
        <v>40</v>
      </c>
    </row>
    <row r="76" spans="2:32" s="60" customFormat="1" ht="129.75" customHeight="1" x14ac:dyDescent="0.25">
      <c r="B76" s="589"/>
      <c r="C76" s="53" t="s">
        <v>767</v>
      </c>
      <c r="D76" s="96"/>
      <c r="E76" s="186" t="s">
        <v>992</v>
      </c>
      <c r="F76" s="171" t="s">
        <v>994</v>
      </c>
      <c r="G76" s="171" t="s">
        <v>1045</v>
      </c>
      <c r="H76" s="172" t="s">
        <v>154</v>
      </c>
      <c r="I76" s="172" t="s">
        <v>157</v>
      </c>
      <c r="J76" s="173" t="s">
        <v>1483</v>
      </c>
      <c r="K76" s="169">
        <v>270</v>
      </c>
      <c r="L76" s="169">
        <v>300</v>
      </c>
      <c r="M76" s="174" t="s">
        <v>159</v>
      </c>
      <c r="N76" s="174" t="s">
        <v>828</v>
      </c>
      <c r="O76" s="175">
        <v>0.9</v>
      </c>
      <c r="P76" s="144" t="s">
        <v>831</v>
      </c>
      <c r="Q76" s="144" t="s">
        <v>833</v>
      </c>
      <c r="R76" s="122">
        <v>134047.20000000001</v>
      </c>
      <c r="S76" s="122">
        <v>8400.0000000000018</v>
      </c>
      <c r="T76" s="122">
        <v>2400.0000000000005</v>
      </c>
      <c r="U76" s="122">
        <v>0</v>
      </c>
      <c r="V76" s="122">
        <v>0</v>
      </c>
      <c r="W76" s="122">
        <v>0</v>
      </c>
      <c r="X76" s="122">
        <v>0</v>
      </c>
      <c r="Y76" s="122">
        <v>0</v>
      </c>
      <c r="Z76" s="122">
        <v>0</v>
      </c>
      <c r="AA76" s="159">
        <v>144847.20000000001</v>
      </c>
      <c r="AB76" s="161">
        <v>60.000000000000007</v>
      </c>
    </row>
    <row r="77" spans="2:32" ht="114" customHeight="1" x14ac:dyDescent="0.25">
      <c r="B77" s="589" t="s">
        <v>1258</v>
      </c>
      <c r="C77" s="52" t="s">
        <v>669</v>
      </c>
      <c r="D77" s="96"/>
      <c r="E77" s="189" t="s">
        <v>900</v>
      </c>
      <c r="F77" s="179" t="s">
        <v>911</v>
      </c>
      <c r="G77" s="171" t="s">
        <v>1046</v>
      </c>
      <c r="H77" s="172" t="s">
        <v>154</v>
      </c>
      <c r="I77" s="172" t="s">
        <v>157</v>
      </c>
      <c r="J77" s="118" t="s">
        <v>1482</v>
      </c>
      <c r="K77" s="169">
        <v>98.7</v>
      </c>
      <c r="L77" s="169">
        <v>143.6</v>
      </c>
      <c r="M77" s="181" t="s">
        <v>162</v>
      </c>
      <c r="N77" s="177" t="s">
        <v>830</v>
      </c>
      <c r="O77" s="193">
        <v>0.68</v>
      </c>
      <c r="P77" s="144" t="s">
        <v>831</v>
      </c>
      <c r="Q77" s="144" t="s">
        <v>833</v>
      </c>
      <c r="R77" s="146">
        <v>1909015</v>
      </c>
      <c r="S77" s="146">
        <v>1488500</v>
      </c>
      <c r="T77" s="146">
        <v>63000</v>
      </c>
      <c r="U77" s="146">
        <v>0</v>
      </c>
      <c r="V77" s="146">
        <v>0</v>
      </c>
      <c r="W77" s="146">
        <v>0</v>
      </c>
      <c r="X77" s="146">
        <v>0</v>
      </c>
      <c r="Y77" s="146">
        <v>0</v>
      </c>
      <c r="Z77" s="146">
        <v>0</v>
      </c>
      <c r="AA77" s="160">
        <v>3460515</v>
      </c>
      <c r="AB77" s="158"/>
      <c r="AC77" s="125"/>
      <c r="AD77" s="125"/>
      <c r="AE77" s="125"/>
      <c r="AF77" s="125"/>
    </row>
    <row r="78" spans="2:32" ht="86.25" customHeight="1" x14ac:dyDescent="0.25">
      <c r="B78" s="589"/>
      <c r="C78" s="53" t="s">
        <v>771</v>
      </c>
      <c r="D78" s="96"/>
      <c r="E78" s="284" t="s">
        <v>995</v>
      </c>
      <c r="F78" s="284" t="s">
        <v>997</v>
      </c>
      <c r="G78" s="284" t="s">
        <v>1047</v>
      </c>
      <c r="H78" s="404" t="s">
        <v>154</v>
      </c>
      <c r="I78" s="404" t="s">
        <v>157</v>
      </c>
      <c r="J78" s="328" t="s">
        <v>1481</v>
      </c>
      <c r="K78" s="409">
        <v>400</v>
      </c>
      <c r="L78" s="409">
        <v>600</v>
      </c>
      <c r="M78" s="410" t="s">
        <v>159</v>
      </c>
      <c r="N78" s="410" t="s">
        <v>828</v>
      </c>
      <c r="O78" s="411">
        <v>0.75</v>
      </c>
      <c r="P78" s="150" t="s">
        <v>831</v>
      </c>
      <c r="Q78" s="150" t="s">
        <v>833</v>
      </c>
      <c r="R78" s="122">
        <v>763606</v>
      </c>
      <c r="S78" s="122">
        <v>595400</v>
      </c>
      <c r="T78" s="122">
        <v>25200</v>
      </c>
      <c r="U78" s="122">
        <v>0</v>
      </c>
      <c r="V78" s="122">
        <v>0</v>
      </c>
      <c r="W78" s="122">
        <v>0</v>
      </c>
      <c r="X78" s="122">
        <v>0</v>
      </c>
      <c r="Y78" s="122">
        <v>0</v>
      </c>
      <c r="Z78" s="122">
        <v>0</v>
      </c>
      <c r="AA78" s="159">
        <v>1384206</v>
      </c>
      <c r="AB78" s="161">
        <v>40</v>
      </c>
    </row>
    <row r="79" spans="2:32" ht="90.75" customHeight="1" x14ac:dyDescent="0.25">
      <c r="B79" s="589"/>
      <c r="C79" s="53" t="s">
        <v>772</v>
      </c>
      <c r="D79" s="96"/>
      <c r="E79" s="186" t="s">
        <v>1479</v>
      </c>
      <c r="F79" s="171" t="s">
        <v>998</v>
      </c>
      <c r="G79" s="171" t="s">
        <v>1048</v>
      </c>
      <c r="H79" s="172" t="s">
        <v>154</v>
      </c>
      <c r="I79" s="172" t="s">
        <v>157</v>
      </c>
      <c r="J79" s="173" t="s">
        <v>1480</v>
      </c>
      <c r="K79" s="169">
        <v>3</v>
      </c>
      <c r="L79" s="169">
        <v>3</v>
      </c>
      <c r="M79" s="174" t="s">
        <v>159</v>
      </c>
      <c r="N79" s="174" t="s">
        <v>828</v>
      </c>
      <c r="O79" s="175">
        <v>1</v>
      </c>
      <c r="P79" s="144" t="s">
        <v>831</v>
      </c>
      <c r="Q79" s="144" t="s">
        <v>833</v>
      </c>
      <c r="R79" s="122">
        <v>477253.75</v>
      </c>
      <c r="S79" s="122">
        <v>372125</v>
      </c>
      <c r="T79" s="122">
        <v>15750</v>
      </c>
      <c r="U79" s="122">
        <v>0</v>
      </c>
      <c r="V79" s="122">
        <v>0</v>
      </c>
      <c r="W79" s="122">
        <v>0</v>
      </c>
      <c r="X79" s="122">
        <v>0</v>
      </c>
      <c r="Y79" s="122">
        <v>0</v>
      </c>
      <c r="Z79" s="122">
        <v>0</v>
      </c>
      <c r="AA79" s="159">
        <v>865128.75</v>
      </c>
      <c r="AB79" s="161">
        <v>25</v>
      </c>
    </row>
    <row r="80" spans="2:32" ht="78" customHeight="1" x14ac:dyDescent="0.25">
      <c r="B80" s="589"/>
      <c r="C80" s="53" t="s">
        <v>773</v>
      </c>
      <c r="D80" s="96"/>
      <c r="E80" s="284" t="s">
        <v>996</v>
      </c>
      <c r="F80" s="284" t="s">
        <v>999</v>
      </c>
      <c r="G80" s="284" t="s">
        <v>1049</v>
      </c>
      <c r="H80" s="404" t="s">
        <v>154</v>
      </c>
      <c r="I80" s="404" t="s">
        <v>157</v>
      </c>
      <c r="J80" s="328" t="s">
        <v>1478</v>
      </c>
      <c r="K80" s="409">
        <v>80</v>
      </c>
      <c r="L80" s="409">
        <v>100</v>
      </c>
      <c r="M80" s="410" t="s">
        <v>159</v>
      </c>
      <c r="N80" s="410" t="s">
        <v>828</v>
      </c>
      <c r="O80" s="411">
        <v>0.8</v>
      </c>
      <c r="P80" s="150" t="s">
        <v>831</v>
      </c>
      <c r="Q80" s="150" t="s">
        <v>833</v>
      </c>
      <c r="R80" s="122">
        <v>286352.25</v>
      </c>
      <c r="S80" s="122">
        <v>223275</v>
      </c>
      <c r="T80" s="122">
        <v>9450</v>
      </c>
      <c r="U80" s="122">
        <v>0</v>
      </c>
      <c r="V80" s="122">
        <v>0</v>
      </c>
      <c r="W80" s="122">
        <v>0</v>
      </c>
      <c r="X80" s="122">
        <v>0</v>
      </c>
      <c r="Y80" s="122">
        <v>0</v>
      </c>
      <c r="Z80" s="122">
        <v>0</v>
      </c>
      <c r="AA80" s="159">
        <v>519077.25</v>
      </c>
      <c r="AB80" s="161">
        <v>15</v>
      </c>
    </row>
    <row r="81" spans="2:32" ht="75" customHeight="1" x14ac:dyDescent="0.25">
      <c r="B81" s="589"/>
      <c r="C81" s="53" t="s">
        <v>1009</v>
      </c>
      <c r="D81" s="96"/>
      <c r="E81" s="188" t="s">
        <v>1000</v>
      </c>
      <c r="F81" s="171" t="s">
        <v>1004</v>
      </c>
      <c r="G81" s="171" t="s">
        <v>1050</v>
      </c>
      <c r="H81" s="172" t="s">
        <v>154</v>
      </c>
      <c r="I81" s="172" t="s">
        <v>157</v>
      </c>
      <c r="J81" s="173" t="s">
        <v>1477</v>
      </c>
      <c r="K81" s="169">
        <v>6</v>
      </c>
      <c r="L81" s="169">
        <v>9</v>
      </c>
      <c r="M81" s="174" t="s">
        <v>159</v>
      </c>
      <c r="N81" s="174" t="s">
        <v>828</v>
      </c>
      <c r="O81" s="192">
        <v>0.66659999999999997</v>
      </c>
      <c r="P81" s="144" t="s">
        <v>831</v>
      </c>
      <c r="Q81" s="144" t="s">
        <v>833</v>
      </c>
      <c r="R81" s="122">
        <v>381803</v>
      </c>
      <c r="S81" s="122">
        <v>297700</v>
      </c>
      <c r="T81" s="122">
        <v>12600</v>
      </c>
      <c r="U81" s="122">
        <v>0</v>
      </c>
      <c r="V81" s="122">
        <v>0</v>
      </c>
      <c r="W81" s="122">
        <v>0</v>
      </c>
      <c r="X81" s="122">
        <v>0</v>
      </c>
      <c r="Y81" s="122">
        <v>0</v>
      </c>
      <c r="Z81" s="122">
        <v>0</v>
      </c>
      <c r="AA81" s="159">
        <v>692103</v>
      </c>
      <c r="AB81" s="161">
        <v>20</v>
      </c>
    </row>
    <row r="82" spans="2:32" ht="70.5" customHeight="1" x14ac:dyDescent="0.25">
      <c r="B82" s="589" t="s">
        <v>1259</v>
      </c>
      <c r="C82" s="52" t="s">
        <v>670</v>
      </c>
      <c r="D82" s="96"/>
      <c r="E82" s="189" t="s">
        <v>901</v>
      </c>
      <c r="F82" s="179" t="s">
        <v>912</v>
      </c>
      <c r="G82" s="171" t="s">
        <v>1051</v>
      </c>
      <c r="H82" s="172" t="s">
        <v>154</v>
      </c>
      <c r="I82" s="172" t="s">
        <v>157</v>
      </c>
      <c r="J82" s="173" t="s">
        <v>1474</v>
      </c>
      <c r="K82" s="169">
        <v>60</v>
      </c>
      <c r="L82" s="169">
        <v>100</v>
      </c>
      <c r="M82" s="181" t="s">
        <v>162</v>
      </c>
      <c r="N82" s="174" t="s">
        <v>829</v>
      </c>
      <c r="O82" s="155" t="s">
        <v>1475</v>
      </c>
      <c r="P82" s="144" t="s">
        <v>831</v>
      </c>
      <c r="Q82" s="144" t="s">
        <v>833</v>
      </c>
      <c r="R82" s="146">
        <v>2917484</v>
      </c>
      <c r="S82" s="146">
        <v>43000</v>
      </c>
      <c r="T82" s="146">
        <v>7702818</v>
      </c>
      <c r="U82" s="146">
        <v>300000</v>
      </c>
      <c r="V82" s="146">
        <v>0</v>
      </c>
      <c r="W82" s="146">
        <v>0</v>
      </c>
      <c r="X82" s="146">
        <v>0</v>
      </c>
      <c r="Y82" s="146">
        <v>0</v>
      </c>
      <c r="Z82" s="146">
        <v>0</v>
      </c>
      <c r="AA82" s="160">
        <v>10963302</v>
      </c>
      <c r="AB82" s="158"/>
      <c r="AC82" s="149"/>
      <c r="AD82" s="149"/>
      <c r="AE82" s="149"/>
      <c r="AF82" s="149"/>
    </row>
    <row r="83" spans="2:32" ht="85.5" customHeight="1" x14ac:dyDescent="0.25">
      <c r="B83" s="589"/>
      <c r="C83" s="53" t="s">
        <v>776</v>
      </c>
      <c r="D83" s="96"/>
      <c r="E83" s="284" t="s">
        <v>1001</v>
      </c>
      <c r="F83" s="284" t="s">
        <v>1005</v>
      </c>
      <c r="G83" s="284" t="s">
        <v>1052</v>
      </c>
      <c r="H83" s="404" t="s">
        <v>154</v>
      </c>
      <c r="I83" s="404" t="s">
        <v>157</v>
      </c>
      <c r="J83" s="328" t="s">
        <v>1476</v>
      </c>
      <c r="K83" s="409">
        <v>6</v>
      </c>
      <c r="L83" s="409">
        <v>14</v>
      </c>
      <c r="M83" s="410" t="s">
        <v>159</v>
      </c>
      <c r="N83" s="410" t="s">
        <v>828</v>
      </c>
      <c r="O83" s="411">
        <v>0.43</v>
      </c>
      <c r="P83" s="150" t="s">
        <v>831</v>
      </c>
      <c r="Q83" s="150" t="s">
        <v>833</v>
      </c>
      <c r="R83" s="122">
        <v>2917484</v>
      </c>
      <c r="S83" s="122">
        <v>43000</v>
      </c>
      <c r="T83" s="122">
        <v>7702818</v>
      </c>
      <c r="U83" s="122">
        <v>300000</v>
      </c>
      <c r="V83" s="122">
        <v>0</v>
      </c>
      <c r="W83" s="122">
        <v>0</v>
      </c>
      <c r="X83" s="122">
        <v>0</v>
      </c>
      <c r="Y83" s="122">
        <v>0</v>
      </c>
      <c r="Z83" s="122">
        <v>0</v>
      </c>
      <c r="AA83" s="159">
        <v>10963302</v>
      </c>
      <c r="AB83" s="161">
        <v>100</v>
      </c>
    </row>
    <row r="84" spans="2:32" ht="62.25" customHeight="1" x14ac:dyDescent="0.25">
      <c r="B84" s="589" t="s">
        <v>1260</v>
      </c>
      <c r="C84" s="52" t="s">
        <v>699</v>
      </c>
      <c r="D84" s="96"/>
      <c r="E84" s="189" t="s">
        <v>902</v>
      </c>
      <c r="F84" s="179" t="s">
        <v>913</v>
      </c>
      <c r="G84" s="171" t="s">
        <v>1053</v>
      </c>
      <c r="H84" s="172" t="s">
        <v>154</v>
      </c>
      <c r="I84" s="172" t="s">
        <v>157</v>
      </c>
      <c r="J84" s="173" t="s">
        <v>1474</v>
      </c>
      <c r="K84" s="169">
        <v>60</v>
      </c>
      <c r="L84" s="169">
        <v>100</v>
      </c>
      <c r="M84" s="181" t="s">
        <v>162</v>
      </c>
      <c r="N84" s="174" t="s">
        <v>829</v>
      </c>
      <c r="O84" s="155" t="s">
        <v>1475</v>
      </c>
      <c r="P84" s="144" t="s">
        <v>831</v>
      </c>
      <c r="Q84" s="144" t="s">
        <v>833</v>
      </c>
      <c r="R84" s="146">
        <v>2023784</v>
      </c>
      <c r="S84" s="146">
        <v>73000</v>
      </c>
      <c r="T84" s="146">
        <v>7702827</v>
      </c>
      <c r="U84" s="146">
        <v>200000</v>
      </c>
      <c r="V84" s="146">
        <v>0</v>
      </c>
      <c r="W84" s="146">
        <v>0</v>
      </c>
      <c r="X84" s="146">
        <v>0</v>
      </c>
      <c r="Y84" s="146">
        <v>0</v>
      </c>
      <c r="Z84" s="146">
        <v>0</v>
      </c>
      <c r="AA84" s="160">
        <v>9999611</v>
      </c>
      <c r="AB84" s="158"/>
    </row>
    <row r="85" spans="2:32" ht="104.25" customHeight="1" x14ac:dyDescent="0.25">
      <c r="B85" s="589"/>
      <c r="C85" s="53" t="s">
        <v>781</v>
      </c>
      <c r="D85" s="96"/>
      <c r="E85" s="338" t="s">
        <v>1002</v>
      </c>
      <c r="F85" s="284" t="s">
        <v>1006</v>
      </c>
      <c r="G85" s="284" t="s">
        <v>1054</v>
      </c>
      <c r="H85" s="404" t="s">
        <v>154</v>
      </c>
      <c r="I85" s="404" t="s">
        <v>157</v>
      </c>
      <c r="J85" s="328" t="s">
        <v>1473</v>
      </c>
      <c r="K85" s="409">
        <v>8</v>
      </c>
      <c r="L85" s="409">
        <v>14</v>
      </c>
      <c r="M85" s="410" t="s">
        <v>159</v>
      </c>
      <c r="N85" s="410" t="s">
        <v>828</v>
      </c>
      <c r="O85" s="411">
        <v>0.56999999999999995</v>
      </c>
      <c r="P85" s="144" t="s">
        <v>831</v>
      </c>
      <c r="Q85" s="144" t="s">
        <v>833</v>
      </c>
      <c r="R85" s="122">
        <v>2023784</v>
      </c>
      <c r="S85" s="122">
        <v>73000</v>
      </c>
      <c r="T85" s="122">
        <v>7702827</v>
      </c>
      <c r="U85" s="122">
        <v>200000</v>
      </c>
      <c r="V85" s="122">
        <v>0</v>
      </c>
      <c r="W85" s="122">
        <v>0</v>
      </c>
      <c r="X85" s="122">
        <v>0</v>
      </c>
      <c r="Y85" s="122">
        <v>0</v>
      </c>
      <c r="Z85" s="122">
        <v>0</v>
      </c>
      <c r="AA85" s="159">
        <v>9999611</v>
      </c>
      <c r="AB85" s="161">
        <v>100</v>
      </c>
    </row>
    <row r="86" spans="2:32" ht="80.25" customHeight="1" x14ac:dyDescent="0.25">
      <c r="B86" s="589" t="s">
        <v>1261</v>
      </c>
      <c r="C86" s="52" t="s">
        <v>903</v>
      </c>
      <c r="D86" s="96"/>
      <c r="E86" s="189" t="s">
        <v>904</v>
      </c>
      <c r="F86" s="179" t="s">
        <v>914</v>
      </c>
      <c r="G86" s="171" t="s">
        <v>1055</v>
      </c>
      <c r="H86" s="172" t="s">
        <v>154</v>
      </c>
      <c r="I86" s="172" t="s">
        <v>157</v>
      </c>
      <c r="J86" s="173" t="s">
        <v>1471</v>
      </c>
      <c r="K86" s="169">
        <v>225</v>
      </c>
      <c r="L86" s="169">
        <v>250</v>
      </c>
      <c r="M86" s="181" t="s">
        <v>162</v>
      </c>
      <c r="N86" s="174" t="s">
        <v>829</v>
      </c>
      <c r="O86" s="155" t="s">
        <v>1472</v>
      </c>
      <c r="P86" s="144" t="s">
        <v>831</v>
      </c>
      <c r="Q86" s="144" t="s">
        <v>833</v>
      </c>
      <c r="R86" s="146">
        <v>535459</v>
      </c>
      <c r="S86" s="146">
        <v>210000</v>
      </c>
      <c r="T86" s="146">
        <v>9000</v>
      </c>
      <c r="U86" s="146">
        <v>0</v>
      </c>
      <c r="V86" s="146">
        <v>0</v>
      </c>
      <c r="W86" s="146">
        <v>0</v>
      </c>
      <c r="X86" s="146">
        <v>0</v>
      </c>
      <c r="Y86" s="146">
        <v>0</v>
      </c>
      <c r="Z86" s="146">
        <v>0</v>
      </c>
      <c r="AA86" s="160">
        <v>754459</v>
      </c>
      <c r="AB86" s="158"/>
      <c r="AC86" s="125"/>
      <c r="AD86" s="125"/>
      <c r="AE86" s="125"/>
      <c r="AF86" s="125"/>
    </row>
    <row r="87" spans="2:32" ht="84" x14ac:dyDescent="0.25">
      <c r="B87" s="589"/>
      <c r="C87" s="53" t="s">
        <v>781</v>
      </c>
      <c r="D87" s="96"/>
      <c r="E87" s="284" t="s">
        <v>1468</v>
      </c>
      <c r="F87" s="284" t="s">
        <v>1007</v>
      </c>
      <c r="G87" s="284" t="s">
        <v>1469</v>
      </c>
      <c r="H87" s="404" t="s">
        <v>154</v>
      </c>
      <c r="I87" s="404" t="s">
        <v>157</v>
      </c>
      <c r="J87" s="328" t="s">
        <v>1470</v>
      </c>
      <c r="K87" s="409">
        <v>200</v>
      </c>
      <c r="L87" s="409">
        <v>200</v>
      </c>
      <c r="M87" s="410" t="s">
        <v>159</v>
      </c>
      <c r="N87" s="410" t="s">
        <v>828</v>
      </c>
      <c r="O87" s="411">
        <v>1</v>
      </c>
      <c r="P87" s="150" t="s">
        <v>831</v>
      </c>
      <c r="Q87" s="150" t="s">
        <v>833</v>
      </c>
      <c r="R87" s="122">
        <v>321275.40000000002</v>
      </c>
      <c r="S87" s="122">
        <v>126000</v>
      </c>
      <c r="T87" s="122">
        <v>5400</v>
      </c>
      <c r="U87" s="122">
        <v>0</v>
      </c>
      <c r="V87" s="122">
        <v>0</v>
      </c>
      <c r="W87" s="122">
        <v>0</v>
      </c>
      <c r="X87" s="122">
        <v>0</v>
      </c>
      <c r="Y87" s="122">
        <v>0</v>
      </c>
      <c r="Z87" s="122">
        <v>0</v>
      </c>
      <c r="AA87" s="159">
        <v>452675.4</v>
      </c>
      <c r="AB87" s="161">
        <v>60</v>
      </c>
    </row>
    <row r="88" spans="2:32" ht="82.5" customHeight="1" x14ac:dyDescent="0.25">
      <c r="B88" s="589"/>
      <c r="C88" s="53" t="s">
        <v>782</v>
      </c>
      <c r="D88" s="96"/>
      <c r="E88" s="188" t="s">
        <v>1003</v>
      </c>
      <c r="F88" s="171" t="s">
        <v>1008</v>
      </c>
      <c r="G88" s="171" t="s">
        <v>1056</v>
      </c>
      <c r="H88" s="172" t="s">
        <v>154</v>
      </c>
      <c r="I88" s="172" t="s">
        <v>157</v>
      </c>
      <c r="J88" s="173" t="s">
        <v>1465</v>
      </c>
      <c r="K88" s="169">
        <v>25</v>
      </c>
      <c r="L88" s="169">
        <v>50</v>
      </c>
      <c r="M88" s="174" t="s">
        <v>159</v>
      </c>
      <c r="N88" s="174" t="s">
        <v>828</v>
      </c>
      <c r="O88" s="175">
        <v>0.5</v>
      </c>
      <c r="P88" s="144" t="s">
        <v>831</v>
      </c>
      <c r="Q88" s="144" t="s">
        <v>833</v>
      </c>
      <c r="R88" s="122">
        <v>214183.59999999998</v>
      </c>
      <c r="S88" s="122">
        <v>83999.999999999985</v>
      </c>
      <c r="T88" s="122">
        <v>3599.9999999999995</v>
      </c>
      <c r="U88" s="122">
        <v>0</v>
      </c>
      <c r="V88" s="122">
        <v>0</v>
      </c>
      <c r="W88" s="122">
        <v>0</v>
      </c>
      <c r="X88" s="122">
        <v>0</v>
      </c>
      <c r="Y88" s="122">
        <v>0</v>
      </c>
      <c r="Z88" s="122">
        <v>0</v>
      </c>
      <c r="AA88" s="159">
        <v>301783.59999999998</v>
      </c>
      <c r="AB88" s="161">
        <v>39.999999999999993</v>
      </c>
    </row>
    <row r="89" spans="2:32" ht="15" x14ac:dyDescent="0.25">
      <c r="C89"/>
      <c r="D89"/>
      <c r="E89" s="191"/>
      <c r="F89" s="136"/>
      <c r="G89"/>
      <c r="H89" s="109"/>
      <c r="I89" s="109"/>
      <c r="J89"/>
      <c r="K89"/>
      <c r="L89"/>
      <c r="M89"/>
      <c r="N89"/>
      <c r="O89" s="137"/>
      <c r="P89"/>
      <c r="Q89"/>
      <c r="R89"/>
      <c r="S89"/>
      <c r="T89"/>
      <c r="U89"/>
      <c r="V89"/>
      <c r="W89"/>
      <c r="X89"/>
      <c r="Y89"/>
      <c r="Z89"/>
      <c r="AA89" s="165"/>
      <c r="AB89"/>
    </row>
    <row r="90" spans="2:32" ht="15" x14ac:dyDescent="0.25">
      <c r="C90"/>
      <c r="D90"/>
      <c r="E90" s="191"/>
      <c r="F90" s="136"/>
      <c r="G90"/>
      <c r="H90" s="109"/>
      <c r="I90" s="109"/>
      <c r="J90"/>
      <c r="K90"/>
      <c r="L90"/>
      <c r="M90"/>
      <c r="N90"/>
      <c r="O90" s="137"/>
      <c r="P90"/>
      <c r="Q90"/>
    </row>
    <row r="91" spans="2:32" ht="15" x14ac:dyDescent="0.25">
      <c r="C91"/>
      <c r="D91"/>
      <c r="E91" s="191"/>
      <c r="F91" s="136"/>
      <c r="G91"/>
      <c r="H91" s="109"/>
      <c r="I91" s="109"/>
      <c r="J91"/>
      <c r="K91"/>
      <c r="L91"/>
      <c r="M91"/>
      <c r="N91"/>
      <c r="O91" s="137"/>
      <c r="P91"/>
      <c r="Q91"/>
      <c r="R91"/>
      <c r="S91"/>
      <c r="T91"/>
      <c r="U91"/>
      <c r="V91"/>
      <c r="W91"/>
      <c r="X91"/>
      <c r="Y91"/>
      <c r="Z91"/>
      <c r="AA91" s="165"/>
      <c r="AB91"/>
    </row>
    <row r="92" spans="2:32" ht="15" x14ac:dyDescent="0.25">
      <c r="C92"/>
      <c r="D92"/>
      <c r="E92" s="191"/>
      <c r="F92" s="136"/>
      <c r="G92"/>
      <c r="H92" s="109"/>
      <c r="I92" s="109"/>
      <c r="J92"/>
      <c r="K92"/>
      <c r="L92"/>
      <c r="M92"/>
      <c r="N92"/>
      <c r="O92" s="137"/>
      <c r="P92"/>
      <c r="Q92"/>
      <c r="R92"/>
      <c r="S92"/>
      <c r="T92"/>
      <c r="U92"/>
      <c r="V92"/>
      <c r="W92"/>
      <c r="X92"/>
      <c r="Y92"/>
      <c r="Z92"/>
      <c r="AA92" s="165"/>
      <c r="AB92"/>
    </row>
    <row r="93" spans="2:32" ht="15" x14ac:dyDescent="0.25">
      <c r="C93"/>
      <c r="D93"/>
      <c r="E93" s="191"/>
      <c r="F93" s="136"/>
      <c r="G93"/>
      <c r="H93" s="109"/>
      <c r="I93" s="109"/>
      <c r="J93"/>
      <c r="K93"/>
      <c r="L93"/>
      <c r="M93"/>
      <c r="N93"/>
      <c r="O93" s="137"/>
      <c r="P93"/>
      <c r="Q93"/>
      <c r="R93"/>
      <c r="S93"/>
      <c r="T93"/>
      <c r="U93"/>
      <c r="V93"/>
      <c r="W93"/>
      <c r="X93"/>
      <c r="Y93"/>
      <c r="Z93"/>
      <c r="AA93" s="165"/>
      <c r="AB93"/>
    </row>
    <row r="94" spans="2:32" ht="15" x14ac:dyDescent="0.25">
      <c r="C94"/>
      <c r="D94"/>
      <c r="E94" s="191"/>
      <c r="F94" s="136"/>
      <c r="G94"/>
      <c r="H94" s="109"/>
      <c r="I94" s="109"/>
      <c r="J94"/>
      <c r="K94"/>
      <c r="L94"/>
      <c r="M94"/>
      <c r="N94"/>
      <c r="O94" s="137"/>
      <c r="P94"/>
      <c r="Q94"/>
      <c r="R94"/>
      <c r="S94"/>
      <c r="T94"/>
      <c r="U94"/>
      <c r="V94"/>
      <c r="W94"/>
      <c r="X94"/>
      <c r="Y94"/>
      <c r="Z94"/>
      <c r="AA94" s="165"/>
      <c r="AB94"/>
    </row>
    <row r="95" spans="2:32" ht="15" x14ac:dyDescent="0.25">
      <c r="C95"/>
      <c r="D95"/>
      <c r="E95" s="191"/>
      <c r="F95" s="136"/>
      <c r="G95"/>
      <c r="H95" s="109"/>
      <c r="I95" s="109"/>
      <c r="J95"/>
      <c r="K95"/>
      <c r="L95"/>
      <c r="M95"/>
      <c r="N95"/>
      <c r="O95" s="137"/>
      <c r="P95"/>
      <c r="Q95"/>
      <c r="R95"/>
      <c r="S95"/>
      <c r="T95"/>
      <c r="U95"/>
      <c r="V95"/>
      <c r="W95"/>
      <c r="X95"/>
      <c r="Y95"/>
      <c r="Z95"/>
      <c r="AA95" s="165"/>
      <c r="AB95"/>
    </row>
  </sheetData>
  <dataConsolidate/>
  <mergeCells count="36">
    <mergeCell ref="B82:B83"/>
    <mergeCell ref="B84:B85"/>
    <mergeCell ref="B86:B88"/>
    <mergeCell ref="B72:B73"/>
    <mergeCell ref="B74:B76"/>
    <mergeCell ref="B77:B81"/>
    <mergeCell ref="B60:B62"/>
    <mergeCell ref="B63:B66"/>
    <mergeCell ref="B67:B71"/>
    <mergeCell ref="B56:B59"/>
    <mergeCell ref="B21:B29"/>
    <mergeCell ref="B30:B33"/>
    <mergeCell ref="B34:B35"/>
    <mergeCell ref="B36:B39"/>
    <mergeCell ref="B40:B43"/>
    <mergeCell ref="B44:B47"/>
    <mergeCell ref="B48:B52"/>
    <mergeCell ref="B53:B55"/>
    <mergeCell ref="B14:B15"/>
    <mergeCell ref="C14:D14"/>
    <mergeCell ref="C15:D15"/>
    <mergeCell ref="E17:Q17"/>
    <mergeCell ref="R17:Z17"/>
    <mergeCell ref="C9:D9"/>
    <mergeCell ref="B10:B11"/>
    <mergeCell ref="C10:D10"/>
    <mergeCell ref="C11:D11"/>
    <mergeCell ref="B12:B13"/>
    <mergeCell ref="C12:D12"/>
    <mergeCell ref="C13:D13"/>
    <mergeCell ref="C8:D8"/>
    <mergeCell ref="C3:D3"/>
    <mergeCell ref="C4:D4"/>
    <mergeCell ref="C5:D5"/>
    <mergeCell ref="C6:D6"/>
    <mergeCell ref="C7:D7"/>
  </mergeCells>
  <dataValidations count="23">
    <dataValidation type="decimal" allowBlank="1" showInputMessage="1" showErrorMessage="1" sqref="O31:O33 O19 O22:O25 O27:O29" xr:uid="{00000000-0002-0000-0200-000000000000}">
      <formula1>0.0001</formula1>
      <formula2>100000000</formula2>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G18" xr:uid="{00000000-0002-0000-0200-000001000000}"/>
    <dataValidation allowBlank="1" showInputMessage="1" showErrorMessage="1" prompt="Hace referencia a las fuentes de información que pueden _x000a_ser usadas para verificar el alcance de los objetivos." sqref="P18" xr:uid="{00000000-0002-0000-0200-000002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18" xr:uid="{00000000-0002-0000-0200-000003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O18" xr:uid="{00000000-0002-0000-0200-000004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N18" xr:uid="{00000000-0002-0000-02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M18" xr:uid="{00000000-0002-0000-0200-000006000000}"/>
    <dataValidation allowBlank="1" showInputMessage="1" showErrorMessage="1" prompt="Los &quot;valores programados&quot; son los datos numéricos asociados a las variables del indicador en cuestión que permiten calcular la meta del mismo. " sqref="K18:L18" xr:uid="{00000000-0002-0000-0200-000007000000}"/>
    <dataValidation allowBlank="1" showInputMessage="1" showErrorMessage="1" prompt="Valores numéricos que se habrán de relacionar con el cálculo del indicador propuesto. _x000a_Manual para el diseño y la construcción de indicadores de Coneval." sqref="J18" xr:uid="{00000000-0002-0000-0200-000008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I18" xr:uid="{00000000-0002-0000-0200-000009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H18" xr:uid="{00000000-0002-0000-0200-00000A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18" xr:uid="{00000000-0002-0000-0200-00000B000000}"/>
    <dataValidation allowBlank="1" showInputMessage="1" showErrorMessage="1" prompt="&quot;Resumen Narrativo&quot; u &quot;objetivo&quot; se entiende como el estado deseado luego de la implementación de una intervención pública. " sqref="E18" xr:uid="{00000000-0002-0000-0200-00000C000000}"/>
    <dataValidation type="list" allowBlank="1" showInputMessage="1" showErrorMessage="1" promptTitle="Función" prompt="La función corresponde al segundo nivel de desagregación de la clasificación funcional del gasto. Precisar una de las 28 funciones previstas en &quot;Clasificación funcional del Gasto&quot; del CONAC._x000a_Art 61, Fracc II. inciso c) Ley General de Contabilidad Gub" sqref="E8" xr:uid="{00000000-0002-0000-0200-00000D000000}">
      <formula1>INDIRECT(E7)</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E9" xr:uid="{00000000-0002-0000-0200-00000E000000}">
      <formula1>INDIRECT(E8)</formula1>
    </dataValidation>
    <dataValidation type="list" allowBlank="1" showInputMessage="1" showErrorMessage="1" promptTitle="Finalidad" prompt="La finalidad corresponde al primer grado de desagregación de la clasificación funcional del gasto._x000a_ Ar.61, Fracc. II Inciso c) de la Ley General de Contabilidad Gubernamental. " sqref="E7" xr:uid="{00000000-0002-0000-0200-00000F000000}">
      <formula1>Fin</formula1>
    </dataValidation>
    <dataValidation type="list"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E5" xr:uid="{00000000-0002-0000-0200-000010000000}">
      <formula1>Categoria</formula1>
    </dataValidation>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E4" xr:uid="{00000000-0002-0000-0200-000011000000}"/>
    <dataValidation allowBlank="1" showInputMessage="1" showErrorMessage="1" promptTitle="Unidad Responsable" prompt="Por &quot;Unidad responsable&quot; se entiende al área encargada de la ejecución de los recursos dentro de cada programa." sqref="E6" xr:uid="{00000000-0002-0000-0200-000012000000}"/>
    <dataValidation type="list" allowBlank="1" showInputMessage="1" showErrorMessage="1" errorTitle="¡Cuidado!" error="La información es incorrecta" promptTitle="Municipio" prompt="Nombre del municipio" sqref="E3" xr:uid="{00000000-0002-0000-0200-000013000000}">
      <formula1>Municipio</formula1>
    </dataValidation>
    <dataValidation type="list" allowBlank="1" showInputMessage="1" showErrorMessage="1" sqref="M19:M88" xr:uid="{00000000-0002-0000-0200-000014000000}">
      <formula1>Frecuencia</formula1>
    </dataValidation>
    <dataValidation type="list" allowBlank="1" showInputMessage="1" showErrorMessage="1" sqref="I19:I88" xr:uid="{00000000-0002-0000-0200-000015000000}">
      <formula1>Tipo</formula1>
    </dataValidation>
    <dataValidation type="list" allowBlank="1" showInputMessage="1" showErrorMessage="1" sqref="H19:H88" xr:uid="{00000000-0002-0000-0200-000016000000}">
      <formula1>Dimension</formula1>
    </dataValidation>
  </dataValidations>
  <printOptions horizontalCentered="1" verticalCentered="1"/>
  <pageMargins left="0.25" right="0.25" top="0.75" bottom="0.75" header="0.3" footer="0.3"/>
  <pageSetup paperSize="5" scale="45" orientation="landscape" horizontalDpi="4294967295" verticalDpi="4294967295" r:id="rId1"/>
  <drawing r:id="rId2"/>
  <legacyDrawing r:id="rId3"/>
  <controls>
    <mc:AlternateContent xmlns:mc="http://schemas.openxmlformats.org/markup-compatibility/2006">
      <mc:Choice Requires="x14">
        <control shapeId="12293" r:id="rId4" name="CommandButton5">
          <controlPr defaultSize="0" print="0" autoLine="0" r:id="rId5">
            <anchor moveWithCells="1">
              <from>
                <xdr:col>23</xdr:col>
                <xdr:colOff>171450</xdr:colOff>
                <xdr:row>3</xdr:row>
                <xdr:rowOff>95250</xdr:rowOff>
              </from>
              <to>
                <xdr:col>24</xdr:col>
                <xdr:colOff>523875</xdr:colOff>
                <xdr:row>5</xdr:row>
                <xdr:rowOff>228600</xdr:rowOff>
              </to>
            </anchor>
          </controlPr>
        </control>
      </mc:Choice>
      <mc:Fallback>
        <control shapeId="12293" r:id="rId4" name="CommandButton5"/>
      </mc:Fallback>
    </mc:AlternateContent>
    <mc:AlternateContent xmlns:mc="http://schemas.openxmlformats.org/markup-compatibility/2006">
      <mc:Choice Requires="x14">
        <control shapeId="12292" r:id="rId6" name="CommandButton4">
          <controlPr defaultSize="0" print="0" autoLine="0" r:id="rId7">
            <anchor moveWithCells="1">
              <from>
                <xdr:col>23</xdr:col>
                <xdr:colOff>161925</xdr:colOff>
                <xdr:row>0</xdr:row>
                <xdr:rowOff>276225</xdr:rowOff>
              </from>
              <to>
                <xdr:col>24</xdr:col>
                <xdr:colOff>523875</xdr:colOff>
                <xdr:row>3</xdr:row>
                <xdr:rowOff>57150</xdr:rowOff>
              </to>
            </anchor>
          </controlPr>
        </control>
      </mc:Choice>
      <mc:Fallback>
        <control shapeId="12292" r:id="rId6" name="CommandButton4"/>
      </mc:Fallback>
    </mc:AlternateContent>
    <mc:AlternateContent xmlns:mc="http://schemas.openxmlformats.org/markup-compatibility/2006">
      <mc:Choice Requires="x14">
        <control shapeId="12291" r:id="rId8" name="CommandButton3">
          <controlPr defaultSize="0" print="0" autoLine="0" r:id="rId9">
            <anchor moveWithCells="1">
              <from>
                <xdr:col>23</xdr:col>
                <xdr:colOff>171450</xdr:colOff>
                <xdr:row>10</xdr:row>
                <xdr:rowOff>66675</xdr:rowOff>
              </from>
              <to>
                <xdr:col>24</xdr:col>
                <xdr:colOff>523875</xdr:colOff>
                <xdr:row>12</xdr:row>
                <xdr:rowOff>104775</xdr:rowOff>
              </to>
            </anchor>
          </controlPr>
        </control>
      </mc:Choice>
      <mc:Fallback>
        <control shapeId="12291" r:id="rId8" name="CommandButton3"/>
      </mc:Fallback>
    </mc:AlternateContent>
    <mc:AlternateContent xmlns:mc="http://schemas.openxmlformats.org/markup-compatibility/2006">
      <mc:Choice Requires="x14">
        <control shapeId="12290" r:id="rId10" name="CommandButton2">
          <controlPr defaultSize="0" print="0" autoFill="0" autoLine="0" r:id="rId11">
            <anchor moveWithCells="1">
              <from>
                <xdr:col>23</xdr:col>
                <xdr:colOff>152400</xdr:colOff>
                <xdr:row>6</xdr:row>
                <xdr:rowOff>190500</xdr:rowOff>
              </from>
              <to>
                <xdr:col>24</xdr:col>
                <xdr:colOff>514350</xdr:colOff>
                <xdr:row>9</xdr:row>
                <xdr:rowOff>123825</xdr:rowOff>
              </to>
            </anchor>
          </controlPr>
        </control>
      </mc:Choice>
      <mc:Fallback>
        <control shapeId="12290" r:id="rId10" name="CommandButton2"/>
      </mc:Fallback>
    </mc:AlternateContent>
    <mc:AlternateContent xmlns:mc="http://schemas.openxmlformats.org/markup-compatibility/2006">
      <mc:Choice Requires="x14">
        <control shapeId="12289" r:id="rId12" name="CommandButton1">
          <controlPr defaultSize="0" print="0" autoLine="0" r:id="rId13">
            <anchor moveWithCells="1">
              <from>
                <xdr:col>23</xdr:col>
                <xdr:colOff>171450</xdr:colOff>
                <xdr:row>12</xdr:row>
                <xdr:rowOff>257175</xdr:rowOff>
              </from>
              <to>
                <xdr:col>24</xdr:col>
                <xdr:colOff>523875</xdr:colOff>
                <xdr:row>14</xdr:row>
                <xdr:rowOff>333375</xdr:rowOff>
              </to>
            </anchor>
          </controlPr>
        </control>
      </mc:Choice>
      <mc:Fallback>
        <control shapeId="12289" r:id="rId12" name="CommandButton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B2:AG174"/>
  <sheetViews>
    <sheetView topLeftCell="I14" zoomScale="55" zoomScaleNormal="55" workbookViewId="0">
      <selection activeCell="AG14" sqref="AG14"/>
    </sheetView>
  </sheetViews>
  <sheetFormatPr baseColWidth="10" defaultRowHeight="15" x14ac:dyDescent="0.25"/>
  <cols>
    <col min="1" max="1" width="3.85546875" customWidth="1"/>
    <col min="2" max="2" width="27.85546875" bestFit="1" customWidth="1"/>
    <col min="4" max="4" width="12.7109375" customWidth="1"/>
    <col min="5" max="5" width="13.140625" customWidth="1"/>
    <col min="7" max="7" width="57.28515625" customWidth="1"/>
    <col min="8" max="8" width="53.7109375" customWidth="1"/>
    <col min="9" max="9" width="17.42578125" customWidth="1"/>
    <col min="10" max="10" width="16.140625" customWidth="1"/>
    <col min="11" max="11" width="56.5703125" customWidth="1"/>
    <col min="12" max="14" width="16.140625" customWidth="1"/>
  </cols>
  <sheetData>
    <row r="2" spans="2:33" s="49" customFormat="1" ht="58.5" customHeight="1" x14ac:dyDescent="0.25">
      <c r="B2" s="48" t="s">
        <v>196</v>
      </c>
      <c r="C2" s="48" t="s">
        <v>165</v>
      </c>
      <c r="D2" s="48" t="s">
        <v>0</v>
      </c>
      <c r="E2" s="48" t="s">
        <v>197</v>
      </c>
      <c r="F2" s="48" t="s">
        <v>137</v>
      </c>
      <c r="G2" s="48" t="s">
        <v>168</v>
      </c>
      <c r="H2" s="48" t="s">
        <v>169</v>
      </c>
      <c r="I2" s="48" t="s">
        <v>170</v>
      </c>
      <c r="J2" s="48" t="s">
        <v>171</v>
      </c>
      <c r="K2" s="48" t="s">
        <v>172</v>
      </c>
      <c r="L2" s="48" t="s">
        <v>173</v>
      </c>
      <c r="M2" s="48" t="s">
        <v>198</v>
      </c>
      <c r="N2" s="48" t="s">
        <v>199</v>
      </c>
      <c r="O2" s="48" t="s">
        <v>176</v>
      </c>
      <c r="P2" s="48" t="s">
        <v>200</v>
      </c>
      <c r="Q2" s="48" t="s">
        <v>178</v>
      </c>
      <c r="R2" s="48" t="s">
        <v>201</v>
      </c>
      <c r="S2" s="48" t="s">
        <v>179</v>
      </c>
      <c r="T2" s="48" t="s">
        <v>140</v>
      </c>
      <c r="U2" s="48" t="s">
        <v>141</v>
      </c>
      <c r="V2" s="48" t="s">
        <v>142</v>
      </c>
      <c r="W2" s="48" t="s">
        <v>143</v>
      </c>
      <c r="X2" s="48" t="s">
        <v>180</v>
      </c>
      <c r="Y2" s="48" t="s">
        <v>181</v>
      </c>
      <c r="Z2" s="48" t="s">
        <v>182</v>
      </c>
      <c r="AA2" s="48" t="s">
        <v>183</v>
      </c>
      <c r="AB2" s="48" t="s">
        <v>147</v>
      </c>
      <c r="AC2" s="48" t="s">
        <v>184</v>
      </c>
      <c r="AD2" s="48" t="s">
        <v>149</v>
      </c>
      <c r="AE2" s="48"/>
    </row>
    <row r="3" spans="2:33" ht="15.75" x14ac:dyDescent="0.25">
      <c r="B3" t="s">
        <v>202</v>
      </c>
      <c r="D3" t="s">
        <v>203</v>
      </c>
      <c r="F3" t="s">
        <v>611</v>
      </c>
      <c r="G3" s="1" t="s">
        <v>613</v>
      </c>
      <c r="H3" s="2" t="s">
        <v>10</v>
      </c>
      <c r="I3" t="s">
        <v>204</v>
      </c>
      <c r="J3" s="3" t="s">
        <v>205</v>
      </c>
      <c r="K3" t="s">
        <v>206</v>
      </c>
      <c r="L3" s="1" t="s">
        <v>207</v>
      </c>
      <c r="O3" t="s">
        <v>137</v>
      </c>
      <c r="P3" t="s">
        <v>208</v>
      </c>
      <c r="U3" t="s">
        <v>154</v>
      </c>
      <c r="V3" t="s">
        <v>155</v>
      </c>
      <c r="Y3" t="s">
        <v>159</v>
      </c>
      <c r="AE3" s="48"/>
      <c r="AG3" t="s">
        <v>651</v>
      </c>
    </row>
    <row r="4" spans="2:33" ht="15.75" x14ac:dyDescent="0.25">
      <c r="B4" t="s">
        <v>209</v>
      </c>
      <c r="D4" t="s">
        <v>210</v>
      </c>
      <c r="F4" t="s">
        <v>211</v>
      </c>
      <c r="G4" s="1" t="s">
        <v>117</v>
      </c>
      <c r="H4" s="2" t="s">
        <v>11</v>
      </c>
      <c r="I4" t="s">
        <v>212</v>
      </c>
      <c r="J4" s="3" t="s">
        <v>213</v>
      </c>
      <c r="K4" t="s">
        <v>214</v>
      </c>
      <c r="L4" s="1" t="s">
        <v>215</v>
      </c>
      <c r="O4" t="s">
        <v>138</v>
      </c>
      <c r="P4" t="s">
        <v>216</v>
      </c>
      <c r="U4" t="s">
        <v>217</v>
      </c>
      <c r="V4" t="s">
        <v>157</v>
      </c>
      <c r="Y4" t="s">
        <v>162</v>
      </c>
      <c r="AE4" s="48"/>
      <c r="AG4" t="s">
        <v>652</v>
      </c>
    </row>
    <row r="5" spans="2:33" ht="15.75" x14ac:dyDescent="0.25">
      <c r="B5" t="s">
        <v>218</v>
      </c>
      <c r="D5" t="s">
        <v>219</v>
      </c>
      <c r="F5" t="s">
        <v>615</v>
      </c>
      <c r="G5" s="1" t="s">
        <v>614</v>
      </c>
      <c r="H5" s="4" t="s">
        <v>12</v>
      </c>
      <c r="I5" t="s">
        <v>220</v>
      </c>
      <c r="J5" s="3" t="s">
        <v>221</v>
      </c>
      <c r="K5" t="s">
        <v>222</v>
      </c>
      <c r="L5" s="1" t="s">
        <v>223</v>
      </c>
      <c r="O5" t="s">
        <v>224</v>
      </c>
      <c r="P5" t="s">
        <v>225</v>
      </c>
      <c r="U5" t="s">
        <v>160</v>
      </c>
      <c r="Y5" t="s">
        <v>163</v>
      </c>
      <c r="AE5" s="48"/>
    </row>
    <row r="6" spans="2:33" ht="15.75" x14ac:dyDescent="0.25">
      <c r="B6" t="s">
        <v>226</v>
      </c>
      <c r="D6" t="s">
        <v>227</v>
      </c>
      <c r="F6" t="s">
        <v>612</v>
      </c>
      <c r="G6" s="1" t="s">
        <v>228</v>
      </c>
      <c r="H6" s="4" t="s">
        <v>13</v>
      </c>
      <c r="I6" t="s">
        <v>229</v>
      </c>
      <c r="J6" s="3" t="s">
        <v>230</v>
      </c>
      <c r="K6" t="s">
        <v>231</v>
      </c>
      <c r="L6" s="1" t="s">
        <v>232</v>
      </c>
      <c r="O6" t="s">
        <v>233</v>
      </c>
      <c r="P6" t="s">
        <v>234</v>
      </c>
      <c r="U6" t="s">
        <v>161</v>
      </c>
      <c r="Y6" t="s">
        <v>158</v>
      </c>
      <c r="AE6" s="48"/>
    </row>
    <row r="7" spans="2:33" ht="15.75" x14ac:dyDescent="0.25">
      <c r="B7" t="s">
        <v>235</v>
      </c>
      <c r="D7" t="s">
        <v>236</v>
      </c>
      <c r="G7" s="1" t="s">
        <v>118</v>
      </c>
      <c r="H7" s="4" t="s">
        <v>14</v>
      </c>
      <c r="I7" t="s">
        <v>237</v>
      </c>
      <c r="J7" s="3" t="s">
        <v>238</v>
      </c>
      <c r="K7" t="s">
        <v>239</v>
      </c>
      <c r="L7" s="1" t="s">
        <v>240</v>
      </c>
      <c r="P7" t="s">
        <v>241</v>
      </c>
      <c r="Y7" t="s">
        <v>156</v>
      </c>
      <c r="AE7" s="48"/>
    </row>
    <row r="8" spans="2:33" ht="15.75" x14ac:dyDescent="0.25">
      <c r="B8" t="s">
        <v>242</v>
      </c>
      <c r="D8" t="s">
        <v>243</v>
      </c>
      <c r="G8" s="1" t="s">
        <v>119</v>
      </c>
      <c r="H8" s="4" t="s">
        <v>15</v>
      </c>
      <c r="J8" s="3" t="s">
        <v>244</v>
      </c>
      <c r="K8" t="s">
        <v>245</v>
      </c>
      <c r="L8" s="1" t="s">
        <v>246</v>
      </c>
      <c r="P8" t="s">
        <v>247</v>
      </c>
      <c r="Y8" t="s">
        <v>164</v>
      </c>
    </row>
    <row r="9" spans="2:33" ht="15.75" x14ac:dyDescent="0.25">
      <c r="B9" t="s">
        <v>248</v>
      </c>
      <c r="D9" t="s">
        <v>1</v>
      </c>
      <c r="G9" s="1" t="s">
        <v>130</v>
      </c>
      <c r="H9" s="5" t="s">
        <v>16</v>
      </c>
      <c r="J9" s="6" t="s">
        <v>249</v>
      </c>
      <c r="K9" t="s">
        <v>250</v>
      </c>
      <c r="L9" s="1" t="s">
        <v>251</v>
      </c>
      <c r="P9" t="s">
        <v>252</v>
      </c>
      <c r="Y9" t="s">
        <v>253</v>
      </c>
    </row>
    <row r="10" spans="2:33" ht="15.75" x14ac:dyDescent="0.25">
      <c r="B10" t="s">
        <v>254</v>
      </c>
      <c r="D10" t="s">
        <v>2</v>
      </c>
      <c r="G10" s="7" t="s">
        <v>120</v>
      </c>
      <c r="H10" s="5" t="s">
        <v>17</v>
      </c>
      <c r="J10" s="6" t="s">
        <v>255</v>
      </c>
      <c r="K10" t="s">
        <v>256</v>
      </c>
      <c r="L10" s="1" t="s">
        <v>257</v>
      </c>
      <c r="P10" t="s">
        <v>258</v>
      </c>
      <c r="Y10" t="s">
        <v>259</v>
      </c>
    </row>
    <row r="11" spans="2:33" ht="15.75" x14ac:dyDescent="0.25">
      <c r="B11" t="s">
        <v>260</v>
      </c>
      <c r="D11" t="s">
        <v>3</v>
      </c>
      <c r="G11" s="7" t="s">
        <v>121</v>
      </c>
      <c r="H11" s="5" t="s">
        <v>18</v>
      </c>
      <c r="J11" s="6" t="s">
        <v>261</v>
      </c>
      <c r="K11" t="s">
        <v>262</v>
      </c>
      <c r="L11" s="1" t="s">
        <v>263</v>
      </c>
      <c r="P11" t="s">
        <v>264</v>
      </c>
    </row>
    <row r="12" spans="2:33" ht="15.75" x14ac:dyDescent="0.25">
      <c r="B12" t="s">
        <v>265</v>
      </c>
      <c r="D12" t="s">
        <v>266</v>
      </c>
      <c r="G12" s="7" t="s">
        <v>122</v>
      </c>
      <c r="H12" s="5" t="s">
        <v>19</v>
      </c>
      <c r="J12" s="6" t="s">
        <v>267</v>
      </c>
      <c r="K12" t="s">
        <v>268</v>
      </c>
      <c r="L12" s="1" t="s">
        <v>269</v>
      </c>
      <c r="P12" t="s">
        <v>270</v>
      </c>
    </row>
    <row r="13" spans="2:33" ht="15.75" x14ac:dyDescent="0.25">
      <c r="B13" t="s">
        <v>271</v>
      </c>
      <c r="D13" t="s">
        <v>4</v>
      </c>
      <c r="G13" s="7" t="s">
        <v>132</v>
      </c>
      <c r="H13" s="5" t="s">
        <v>20</v>
      </c>
      <c r="J13" s="6" t="s">
        <v>272</v>
      </c>
      <c r="K13" t="s">
        <v>273</v>
      </c>
      <c r="L13" s="8" t="s">
        <v>274</v>
      </c>
      <c r="P13" t="s">
        <v>275</v>
      </c>
    </row>
    <row r="14" spans="2:33" ht="15.75" x14ac:dyDescent="0.25">
      <c r="B14" t="s">
        <v>276</v>
      </c>
      <c r="D14" t="s">
        <v>5</v>
      </c>
      <c r="G14" s="7" t="s">
        <v>123</v>
      </c>
      <c r="H14" s="5" t="s">
        <v>21</v>
      </c>
      <c r="J14" s="9" t="s">
        <v>277</v>
      </c>
      <c r="K14" t="s">
        <v>278</v>
      </c>
      <c r="L14" s="8" t="s">
        <v>279</v>
      </c>
      <c r="P14" t="s">
        <v>280</v>
      </c>
    </row>
    <row r="15" spans="2:33" ht="15.75" x14ac:dyDescent="0.25">
      <c r="B15" t="s">
        <v>281</v>
      </c>
      <c r="D15" t="s">
        <v>282</v>
      </c>
      <c r="G15" s="7" t="s">
        <v>124</v>
      </c>
      <c r="H15" s="5" t="s">
        <v>22</v>
      </c>
      <c r="J15" s="9" t="s">
        <v>283</v>
      </c>
      <c r="K15" t="s">
        <v>284</v>
      </c>
      <c r="L15" s="8" t="s">
        <v>285</v>
      </c>
      <c r="P15" t="s">
        <v>286</v>
      </c>
    </row>
    <row r="16" spans="2:33" ht="15.75" x14ac:dyDescent="0.25">
      <c r="B16" t="s">
        <v>287</v>
      </c>
      <c r="D16" t="s">
        <v>6</v>
      </c>
      <c r="G16" s="7" t="s">
        <v>125</v>
      </c>
      <c r="H16" s="5" t="s">
        <v>23</v>
      </c>
      <c r="J16" s="9" t="s">
        <v>288</v>
      </c>
      <c r="K16" t="s">
        <v>289</v>
      </c>
      <c r="L16" s="8" t="s">
        <v>290</v>
      </c>
      <c r="P16" t="s">
        <v>291</v>
      </c>
    </row>
    <row r="17" spans="2:16" ht="15.75" x14ac:dyDescent="0.25">
      <c r="B17" t="s">
        <v>292</v>
      </c>
      <c r="D17" t="s">
        <v>293</v>
      </c>
      <c r="G17" s="10" t="s">
        <v>294</v>
      </c>
      <c r="H17" s="5" t="s">
        <v>131</v>
      </c>
      <c r="J17" s="9" t="s">
        <v>295</v>
      </c>
      <c r="K17" t="s">
        <v>296</v>
      </c>
      <c r="L17" s="8" t="s">
        <v>297</v>
      </c>
      <c r="P17" t="s">
        <v>298</v>
      </c>
    </row>
    <row r="18" spans="2:16" ht="15.75" x14ac:dyDescent="0.25">
      <c r="B18" t="s">
        <v>299</v>
      </c>
      <c r="D18" t="s">
        <v>7</v>
      </c>
      <c r="G18" s="10" t="s">
        <v>133</v>
      </c>
      <c r="H18" s="11" t="s">
        <v>24</v>
      </c>
      <c r="J18" s="9" t="s">
        <v>300</v>
      </c>
      <c r="K18" t="s">
        <v>301</v>
      </c>
      <c r="L18" s="8" t="s">
        <v>302</v>
      </c>
      <c r="P18" t="s">
        <v>303</v>
      </c>
    </row>
    <row r="19" spans="2:16" ht="15.75" x14ac:dyDescent="0.25">
      <c r="B19" t="s">
        <v>304</v>
      </c>
      <c r="G19" s="10" t="s">
        <v>126</v>
      </c>
      <c r="H19" s="12" t="s">
        <v>25</v>
      </c>
      <c r="J19" s="13" t="s">
        <v>305</v>
      </c>
      <c r="K19" t="s">
        <v>306</v>
      </c>
      <c r="L19" s="14" t="s">
        <v>307</v>
      </c>
      <c r="P19" t="s">
        <v>308</v>
      </c>
    </row>
    <row r="20" spans="2:16" ht="15.75" x14ac:dyDescent="0.25">
      <c r="B20" t="s">
        <v>309</v>
      </c>
      <c r="G20" s="10" t="s">
        <v>310</v>
      </c>
      <c r="H20" s="12" t="s">
        <v>26</v>
      </c>
      <c r="J20" s="13" t="s">
        <v>311</v>
      </c>
      <c r="K20" t="s">
        <v>312</v>
      </c>
      <c r="L20" s="14" t="s">
        <v>313</v>
      </c>
    </row>
    <row r="21" spans="2:16" ht="15.75" x14ac:dyDescent="0.25">
      <c r="B21" t="s">
        <v>314</v>
      </c>
      <c r="G21" s="10" t="s">
        <v>127</v>
      </c>
      <c r="H21" s="15" t="s">
        <v>27</v>
      </c>
      <c r="J21" s="13" t="s">
        <v>315</v>
      </c>
      <c r="K21" t="s">
        <v>316</v>
      </c>
      <c r="L21" s="14" t="s">
        <v>317</v>
      </c>
    </row>
    <row r="22" spans="2:16" ht="15.75" x14ac:dyDescent="0.25">
      <c r="B22" t="s">
        <v>318</v>
      </c>
      <c r="G22" s="10" t="s">
        <v>8</v>
      </c>
      <c r="H22" s="15" t="s">
        <v>28</v>
      </c>
      <c r="J22" s="13" t="s">
        <v>319</v>
      </c>
      <c r="K22" t="s">
        <v>320</v>
      </c>
      <c r="L22" s="14" t="s">
        <v>321</v>
      </c>
    </row>
    <row r="23" spans="2:16" ht="15.75" x14ac:dyDescent="0.25">
      <c r="B23" t="s">
        <v>322</v>
      </c>
      <c r="G23" s="10" t="s">
        <v>9</v>
      </c>
      <c r="H23" s="15" t="s">
        <v>29</v>
      </c>
      <c r="J23" s="13" t="s">
        <v>323</v>
      </c>
      <c r="K23" t="s">
        <v>324</v>
      </c>
      <c r="L23" s="14" t="s">
        <v>325</v>
      </c>
    </row>
    <row r="24" spans="2:16" ht="15.75" x14ac:dyDescent="0.25">
      <c r="B24" t="s">
        <v>326</v>
      </c>
      <c r="G24" s="10" t="s">
        <v>134</v>
      </c>
      <c r="H24" s="15" t="s">
        <v>30</v>
      </c>
      <c r="J24" s="13" t="s">
        <v>327</v>
      </c>
      <c r="K24" t="s">
        <v>328</v>
      </c>
      <c r="L24" s="14" t="s">
        <v>329</v>
      </c>
    </row>
    <row r="25" spans="2:16" ht="15.75" x14ac:dyDescent="0.25">
      <c r="B25" t="s">
        <v>330</v>
      </c>
      <c r="G25" s="10" t="s">
        <v>136</v>
      </c>
      <c r="H25" s="16" t="s">
        <v>31</v>
      </c>
      <c r="J25" s="13" t="s">
        <v>331</v>
      </c>
      <c r="K25" t="s">
        <v>332</v>
      </c>
      <c r="L25" s="14" t="s">
        <v>333</v>
      </c>
    </row>
    <row r="26" spans="2:16" ht="15.75" x14ac:dyDescent="0.25">
      <c r="B26" t="s">
        <v>334</v>
      </c>
      <c r="G26" t="s">
        <v>335</v>
      </c>
      <c r="H26" s="16" t="s">
        <v>32</v>
      </c>
      <c r="J26" s="13" t="s">
        <v>336</v>
      </c>
      <c r="K26" t="s">
        <v>337</v>
      </c>
      <c r="L26" s="14" t="s">
        <v>338</v>
      </c>
    </row>
    <row r="27" spans="2:16" ht="15.75" x14ac:dyDescent="0.25">
      <c r="B27" t="s">
        <v>339</v>
      </c>
      <c r="G27" t="s">
        <v>135</v>
      </c>
      <c r="H27" s="16" t="s">
        <v>33</v>
      </c>
      <c r="J27" s="13" t="s">
        <v>340</v>
      </c>
      <c r="K27" t="s">
        <v>341</v>
      </c>
      <c r="L27" s="17" t="s">
        <v>342</v>
      </c>
    </row>
    <row r="28" spans="2:16" ht="15.75" x14ac:dyDescent="0.25">
      <c r="B28" t="s">
        <v>343</v>
      </c>
      <c r="G28" t="s">
        <v>128</v>
      </c>
      <c r="H28" s="16" t="s">
        <v>34</v>
      </c>
      <c r="J28" s="13" t="s">
        <v>344</v>
      </c>
      <c r="K28" t="s">
        <v>345</v>
      </c>
      <c r="L28" s="17" t="s">
        <v>346</v>
      </c>
    </row>
    <row r="29" spans="2:16" ht="15.75" x14ac:dyDescent="0.25">
      <c r="B29" t="s">
        <v>347</v>
      </c>
      <c r="G29" t="s">
        <v>129</v>
      </c>
      <c r="H29" s="16" t="s">
        <v>35</v>
      </c>
      <c r="J29" s="13" t="s">
        <v>348</v>
      </c>
      <c r="K29" t="s">
        <v>349</v>
      </c>
      <c r="L29" s="17" t="s">
        <v>350</v>
      </c>
    </row>
    <row r="30" spans="2:16" ht="15.75" x14ac:dyDescent="0.25">
      <c r="B30" t="s">
        <v>351</v>
      </c>
      <c r="H30" s="4" t="s">
        <v>36</v>
      </c>
      <c r="J30" s="18" t="s">
        <v>352</v>
      </c>
      <c r="L30" s="17" t="s">
        <v>353</v>
      </c>
    </row>
    <row r="31" spans="2:16" ht="15.75" x14ac:dyDescent="0.25">
      <c r="B31" t="s">
        <v>354</v>
      </c>
      <c r="H31" s="4" t="s">
        <v>37</v>
      </c>
      <c r="J31" s="18" t="s">
        <v>355</v>
      </c>
      <c r="L31" s="17" t="s">
        <v>356</v>
      </c>
    </row>
    <row r="32" spans="2:16" ht="15.75" x14ac:dyDescent="0.25">
      <c r="B32" t="s">
        <v>357</v>
      </c>
      <c r="H32" s="4" t="s">
        <v>38</v>
      </c>
      <c r="J32" s="18" t="s">
        <v>358</v>
      </c>
      <c r="L32" s="17" t="s">
        <v>359</v>
      </c>
    </row>
    <row r="33" spans="2:12" ht="15.75" x14ac:dyDescent="0.25">
      <c r="B33" t="s">
        <v>360</v>
      </c>
      <c r="H33" s="4" t="s">
        <v>39</v>
      </c>
      <c r="J33" s="18" t="s">
        <v>361</v>
      </c>
      <c r="L33" s="17" t="s">
        <v>362</v>
      </c>
    </row>
    <row r="34" spans="2:12" ht="15.75" x14ac:dyDescent="0.25">
      <c r="B34" t="s">
        <v>363</v>
      </c>
      <c r="H34" s="4" t="s">
        <v>40</v>
      </c>
      <c r="L34" s="17" t="s">
        <v>364</v>
      </c>
    </row>
    <row r="35" spans="2:12" ht="15.75" x14ac:dyDescent="0.25">
      <c r="B35" t="s">
        <v>365</v>
      </c>
      <c r="H35" s="4" t="s">
        <v>41</v>
      </c>
      <c r="L35" s="19" t="s">
        <v>366</v>
      </c>
    </row>
    <row r="36" spans="2:12" ht="15.75" x14ac:dyDescent="0.25">
      <c r="B36" t="s">
        <v>367</v>
      </c>
      <c r="H36" s="15" t="s">
        <v>42</v>
      </c>
      <c r="L36" s="19" t="s">
        <v>368</v>
      </c>
    </row>
    <row r="37" spans="2:12" ht="15.75" x14ac:dyDescent="0.25">
      <c r="B37" t="s">
        <v>369</v>
      </c>
      <c r="H37" s="15" t="s">
        <v>43</v>
      </c>
      <c r="L37" s="19" t="s">
        <v>370</v>
      </c>
    </row>
    <row r="38" spans="2:12" ht="15.75" x14ac:dyDescent="0.25">
      <c r="B38" t="s">
        <v>371</v>
      </c>
      <c r="H38" s="15" t="s">
        <v>44</v>
      </c>
      <c r="L38" s="19" t="s">
        <v>372</v>
      </c>
    </row>
    <row r="39" spans="2:12" ht="15.75" x14ac:dyDescent="0.25">
      <c r="B39" t="s">
        <v>373</v>
      </c>
      <c r="H39" s="15" t="s">
        <v>45</v>
      </c>
      <c r="L39" s="19" t="s">
        <v>374</v>
      </c>
    </row>
    <row r="40" spans="2:12" ht="15.75" x14ac:dyDescent="0.25">
      <c r="B40" t="s">
        <v>375</v>
      </c>
      <c r="H40" s="15" t="s">
        <v>46</v>
      </c>
      <c r="L40" s="20" t="s">
        <v>376</v>
      </c>
    </row>
    <row r="41" spans="2:12" ht="15.75" x14ac:dyDescent="0.25">
      <c r="B41" t="s">
        <v>377</v>
      </c>
      <c r="H41" s="15" t="s">
        <v>47</v>
      </c>
      <c r="L41" s="20" t="s">
        <v>378</v>
      </c>
    </row>
    <row r="42" spans="2:12" ht="15.75" x14ac:dyDescent="0.25">
      <c r="B42" t="s">
        <v>379</v>
      </c>
      <c r="H42" s="15" t="s">
        <v>48</v>
      </c>
      <c r="L42" s="20" t="s">
        <v>380</v>
      </c>
    </row>
    <row r="43" spans="2:12" ht="15.75" x14ac:dyDescent="0.25">
      <c r="B43" t="s">
        <v>381</v>
      </c>
      <c r="H43" s="21" t="s">
        <v>49</v>
      </c>
      <c r="L43" s="20" t="s">
        <v>382</v>
      </c>
    </row>
    <row r="44" spans="2:12" ht="15.75" x14ac:dyDescent="0.25">
      <c r="B44" t="s">
        <v>383</v>
      </c>
      <c r="H44" s="21" t="s">
        <v>50</v>
      </c>
      <c r="L44" s="20" t="s">
        <v>384</v>
      </c>
    </row>
    <row r="45" spans="2:12" ht="15.75" x14ac:dyDescent="0.25">
      <c r="B45" t="s">
        <v>385</v>
      </c>
      <c r="H45" s="21" t="s">
        <v>51</v>
      </c>
      <c r="L45" s="17" t="s">
        <v>386</v>
      </c>
    </row>
    <row r="46" spans="2:12" ht="15.75" x14ac:dyDescent="0.25">
      <c r="B46" t="s">
        <v>387</v>
      </c>
      <c r="H46" s="21" t="s">
        <v>52</v>
      </c>
      <c r="L46" s="17" t="s">
        <v>388</v>
      </c>
    </row>
    <row r="47" spans="2:12" ht="15.75" x14ac:dyDescent="0.25">
      <c r="B47" t="s">
        <v>389</v>
      </c>
      <c r="H47" s="21" t="s">
        <v>53</v>
      </c>
      <c r="L47" s="17" t="s">
        <v>390</v>
      </c>
    </row>
    <row r="48" spans="2:12" ht="15.75" x14ac:dyDescent="0.25">
      <c r="B48" t="s">
        <v>391</v>
      </c>
      <c r="H48" s="22" t="s">
        <v>54</v>
      </c>
      <c r="L48" s="17" t="s">
        <v>392</v>
      </c>
    </row>
    <row r="49" spans="2:12" ht="15.75" x14ac:dyDescent="0.25">
      <c r="B49" t="s">
        <v>393</v>
      </c>
      <c r="H49" s="22" t="s">
        <v>55</v>
      </c>
      <c r="L49" s="17" t="s">
        <v>394</v>
      </c>
    </row>
    <row r="50" spans="2:12" ht="15.75" x14ac:dyDescent="0.25">
      <c r="B50" t="s">
        <v>395</v>
      </c>
      <c r="H50" s="22" t="s">
        <v>56</v>
      </c>
      <c r="L50" s="17" t="s">
        <v>396</v>
      </c>
    </row>
    <row r="51" spans="2:12" ht="15.75" x14ac:dyDescent="0.25">
      <c r="B51" t="s">
        <v>397</v>
      </c>
      <c r="H51" s="22" t="s">
        <v>57</v>
      </c>
      <c r="L51" s="17" t="s">
        <v>398</v>
      </c>
    </row>
    <row r="52" spans="2:12" ht="15.75" x14ac:dyDescent="0.25">
      <c r="B52" t="s">
        <v>399</v>
      </c>
      <c r="H52" s="23" t="s">
        <v>58</v>
      </c>
      <c r="L52" s="17" t="s">
        <v>400</v>
      </c>
    </row>
    <row r="53" spans="2:12" ht="15.75" x14ac:dyDescent="0.25">
      <c r="B53" t="s">
        <v>401</v>
      </c>
      <c r="H53" s="23" t="s">
        <v>59</v>
      </c>
      <c r="L53" s="24" t="s">
        <v>402</v>
      </c>
    </row>
    <row r="54" spans="2:12" ht="15.75" x14ac:dyDescent="0.25">
      <c r="B54" t="s">
        <v>403</v>
      </c>
      <c r="H54" s="23" t="s">
        <v>60</v>
      </c>
      <c r="L54" s="24" t="s">
        <v>404</v>
      </c>
    </row>
    <row r="55" spans="2:12" ht="15.75" x14ac:dyDescent="0.25">
      <c r="B55" t="s">
        <v>405</v>
      </c>
      <c r="H55" s="23" t="s">
        <v>61</v>
      </c>
      <c r="L55" s="24" t="s">
        <v>406</v>
      </c>
    </row>
    <row r="56" spans="2:12" ht="15.75" x14ac:dyDescent="0.25">
      <c r="B56" t="s">
        <v>407</v>
      </c>
      <c r="H56" s="23" t="s">
        <v>62</v>
      </c>
      <c r="L56" s="24" t="s">
        <v>408</v>
      </c>
    </row>
    <row r="57" spans="2:12" ht="15.75" x14ac:dyDescent="0.25">
      <c r="B57" t="s">
        <v>409</v>
      </c>
      <c r="H57" s="23" t="s">
        <v>63</v>
      </c>
      <c r="L57" s="24" t="s">
        <v>410</v>
      </c>
    </row>
    <row r="58" spans="2:12" ht="15.75" x14ac:dyDescent="0.25">
      <c r="B58" t="s">
        <v>411</v>
      </c>
      <c r="H58" s="25" t="s">
        <v>64</v>
      </c>
      <c r="L58" s="24" t="s">
        <v>412</v>
      </c>
    </row>
    <row r="59" spans="2:12" ht="15.75" x14ac:dyDescent="0.25">
      <c r="B59" t="s">
        <v>413</v>
      </c>
      <c r="H59" s="25" t="s">
        <v>65</v>
      </c>
      <c r="L59" s="24" t="s">
        <v>414</v>
      </c>
    </row>
    <row r="60" spans="2:12" ht="15.75" x14ac:dyDescent="0.25">
      <c r="B60" t="s">
        <v>415</v>
      </c>
      <c r="H60" s="25" t="s">
        <v>66</v>
      </c>
      <c r="L60" s="24" t="s">
        <v>416</v>
      </c>
    </row>
    <row r="61" spans="2:12" ht="15.75" x14ac:dyDescent="0.25">
      <c r="B61" t="s">
        <v>417</v>
      </c>
      <c r="H61" s="25" t="s">
        <v>67</v>
      </c>
      <c r="L61" s="24" t="s">
        <v>418</v>
      </c>
    </row>
    <row r="62" spans="2:12" ht="15.75" x14ac:dyDescent="0.25">
      <c r="B62" t="s">
        <v>419</v>
      </c>
      <c r="H62" s="25" t="s">
        <v>68</v>
      </c>
      <c r="L62" s="17" t="s">
        <v>420</v>
      </c>
    </row>
    <row r="63" spans="2:12" ht="15.75" x14ac:dyDescent="0.25">
      <c r="B63" t="s">
        <v>421</v>
      </c>
      <c r="H63" s="25" t="s">
        <v>69</v>
      </c>
      <c r="L63" s="17" t="s">
        <v>422</v>
      </c>
    </row>
    <row r="64" spans="2:12" ht="15.75" x14ac:dyDescent="0.25">
      <c r="B64" t="s">
        <v>423</v>
      </c>
      <c r="H64" s="25" t="s">
        <v>70</v>
      </c>
      <c r="L64" s="17" t="s">
        <v>424</v>
      </c>
    </row>
    <row r="65" spans="2:12" ht="15.75" x14ac:dyDescent="0.25">
      <c r="B65" t="s">
        <v>425</v>
      </c>
      <c r="H65" s="25" t="s">
        <v>71</v>
      </c>
      <c r="L65" s="17" t="s">
        <v>426</v>
      </c>
    </row>
    <row r="66" spans="2:12" ht="15.75" x14ac:dyDescent="0.25">
      <c r="B66" t="s">
        <v>427</v>
      </c>
      <c r="H66" s="25" t="s">
        <v>72</v>
      </c>
      <c r="L66" s="17" t="s">
        <v>428</v>
      </c>
    </row>
    <row r="67" spans="2:12" ht="15.75" x14ac:dyDescent="0.25">
      <c r="B67" t="s">
        <v>429</v>
      </c>
      <c r="H67" s="26" t="s">
        <v>73</v>
      </c>
      <c r="L67" s="17" t="s">
        <v>430</v>
      </c>
    </row>
    <row r="68" spans="2:12" ht="15.75" x14ac:dyDescent="0.25">
      <c r="B68" t="s">
        <v>431</v>
      </c>
      <c r="H68" s="27" t="s">
        <v>74</v>
      </c>
      <c r="L68" s="20" t="s">
        <v>432</v>
      </c>
    </row>
    <row r="69" spans="2:12" ht="15.75" x14ac:dyDescent="0.25">
      <c r="B69" t="s">
        <v>433</v>
      </c>
      <c r="H69" s="27" t="s">
        <v>75</v>
      </c>
      <c r="L69" s="20" t="s">
        <v>434</v>
      </c>
    </row>
    <row r="70" spans="2:12" ht="15.75" x14ac:dyDescent="0.25">
      <c r="B70" t="s">
        <v>435</v>
      </c>
      <c r="H70" s="28" t="s">
        <v>76</v>
      </c>
      <c r="L70" s="20" t="s">
        <v>436</v>
      </c>
    </row>
    <row r="71" spans="2:12" ht="15.75" x14ac:dyDescent="0.25">
      <c r="B71" t="s">
        <v>437</v>
      </c>
      <c r="H71" s="28" t="s">
        <v>77</v>
      </c>
      <c r="L71" s="20" t="s">
        <v>438</v>
      </c>
    </row>
    <row r="72" spans="2:12" ht="15.75" x14ac:dyDescent="0.25">
      <c r="B72" t="s">
        <v>439</v>
      </c>
      <c r="H72" s="28" t="s">
        <v>78</v>
      </c>
      <c r="L72" s="20" t="s">
        <v>440</v>
      </c>
    </row>
    <row r="73" spans="2:12" ht="15.75" x14ac:dyDescent="0.25">
      <c r="B73" t="s">
        <v>441</v>
      </c>
      <c r="H73" s="28" t="s">
        <v>79</v>
      </c>
      <c r="L73" s="14" t="s">
        <v>442</v>
      </c>
    </row>
    <row r="74" spans="2:12" ht="15.75" x14ac:dyDescent="0.25">
      <c r="B74" t="s">
        <v>443</v>
      </c>
      <c r="H74" s="28" t="s">
        <v>80</v>
      </c>
      <c r="L74" s="14" t="s">
        <v>444</v>
      </c>
    </row>
    <row r="75" spans="2:12" ht="15.75" x14ac:dyDescent="0.25">
      <c r="B75" t="s">
        <v>445</v>
      </c>
      <c r="H75" s="28" t="s">
        <v>81</v>
      </c>
      <c r="L75" s="14" t="s">
        <v>446</v>
      </c>
    </row>
    <row r="76" spans="2:12" ht="15.75" x14ac:dyDescent="0.25">
      <c r="B76" t="s">
        <v>447</v>
      </c>
      <c r="H76" s="29" t="s">
        <v>82</v>
      </c>
      <c r="L76" s="14" t="s">
        <v>448</v>
      </c>
    </row>
    <row r="77" spans="2:12" ht="15.75" x14ac:dyDescent="0.25">
      <c r="B77" t="s">
        <v>449</v>
      </c>
      <c r="H77" s="29" t="s">
        <v>83</v>
      </c>
      <c r="L77" s="14" t="s">
        <v>450</v>
      </c>
    </row>
    <row r="78" spans="2:12" ht="15.75" x14ac:dyDescent="0.25">
      <c r="B78" t="s">
        <v>451</v>
      </c>
      <c r="H78" s="29" t="s">
        <v>84</v>
      </c>
      <c r="L78" s="30" t="s">
        <v>452</v>
      </c>
    </row>
    <row r="79" spans="2:12" ht="15.75" x14ac:dyDescent="0.25">
      <c r="B79" t="s">
        <v>453</v>
      </c>
      <c r="H79" s="29" t="s">
        <v>85</v>
      </c>
      <c r="L79" s="30" t="s">
        <v>454</v>
      </c>
    </row>
    <row r="80" spans="2:12" ht="15.75" x14ac:dyDescent="0.25">
      <c r="B80" t="s">
        <v>455</v>
      </c>
      <c r="H80" s="29" t="s">
        <v>86</v>
      </c>
      <c r="L80" s="30" t="s">
        <v>456</v>
      </c>
    </row>
    <row r="81" spans="2:12" ht="15.75" x14ac:dyDescent="0.25">
      <c r="B81" t="s">
        <v>457</v>
      </c>
      <c r="H81" s="29" t="s">
        <v>87</v>
      </c>
      <c r="L81" s="30" t="s">
        <v>458</v>
      </c>
    </row>
    <row r="82" spans="2:12" ht="15.75" x14ac:dyDescent="0.25">
      <c r="B82" t="s">
        <v>459</v>
      </c>
      <c r="H82" s="31" t="s">
        <v>88</v>
      </c>
      <c r="L82" s="30" t="s">
        <v>460</v>
      </c>
    </row>
    <row r="83" spans="2:12" ht="15.75" x14ac:dyDescent="0.25">
      <c r="B83" t="s">
        <v>461</v>
      </c>
      <c r="H83" s="31" t="s">
        <v>89</v>
      </c>
      <c r="L83" s="30" t="s">
        <v>462</v>
      </c>
    </row>
    <row r="84" spans="2:12" ht="15.75" x14ac:dyDescent="0.25">
      <c r="B84" t="s">
        <v>463</v>
      </c>
      <c r="H84" s="31" t="s">
        <v>90</v>
      </c>
      <c r="L84" s="32" t="s">
        <v>464</v>
      </c>
    </row>
    <row r="85" spans="2:12" ht="15.75" x14ac:dyDescent="0.25">
      <c r="B85" t="s">
        <v>465</v>
      </c>
      <c r="H85" s="33" t="s">
        <v>91</v>
      </c>
      <c r="L85" s="32" t="s">
        <v>466</v>
      </c>
    </row>
    <row r="86" spans="2:12" ht="15.75" x14ac:dyDescent="0.25">
      <c r="B86" t="s">
        <v>467</v>
      </c>
      <c r="H86" s="33" t="s">
        <v>92</v>
      </c>
      <c r="L86" s="32" t="s">
        <v>468</v>
      </c>
    </row>
    <row r="87" spans="2:12" ht="15.75" x14ac:dyDescent="0.25">
      <c r="B87" t="s">
        <v>469</v>
      </c>
      <c r="H87" s="33" t="s">
        <v>93</v>
      </c>
      <c r="L87" s="32" t="s">
        <v>470</v>
      </c>
    </row>
    <row r="88" spans="2:12" ht="15.75" x14ac:dyDescent="0.25">
      <c r="B88" t="s">
        <v>471</v>
      </c>
      <c r="H88" s="33" t="s">
        <v>94</v>
      </c>
      <c r="L88" s="32" t="s">
        <v>472</v>
      </c>
    </row>
    <row r="89" spans="2:12" ht="15.75" x14ac:dyDescent="0.25">
      <c r="B89" t="s">
        <v>473</v>
      </c>
      <c r="H89" s="33" t="s">
        <v>95</v>
      </c>
      <c r="L89" s="32" t="s">
        <v>474</v>
      </c>
    </row>
    <row r="90" spans="2:12" ht="15.75" x14ac:dyDescent="0.25">
      <c r="B90" t="s">
        <v>475</v>
      </c>
      <c r="H90" s="33" t="s">
        <v>96</v>
      </c>
      <c r="L90" s="32" t="s">
        <v>476</v>
      </c>
    </row>
    <row r="91" spans="2:12" ht="15.75" x14ac:dyDescent="0.25">
      <c r="B91" t="s">
        <v>477</v>
      </c>
      <c r="H91" s="34" t="s">
        <v>97</v>
      </c>
      <c r="L91" s="32" t="s">
        <v>478</v>
      </c>
    </row>
    <row r="92" spans="2:12" ht="15.75" x14ac:dyDescent="0.25">
      <c r="B92" t="s">
        <v>479</v>
      </c>
      <c r="H92" s="27" t="s">
        <v>98</v>
      </c>
      <c r="L92" s="32" t="s">
        <v>480</v>
      </c>
    </row>
    <row r="93" spans="2:12" ht="15.75" x14ac:dyDescent="0.25">
      <c r="B93" t="s">
        <v>481</v>
      </c>
      <c r="H93" s="27" t="s">
        <v>99</v>
      </c>
      <c r="L93" s="35" t="s">
        <v>482</v>
      </c>
    </row>
    <row r="94" spans="2:12" ht="15.75" x14ac:dyDescent="0.25">
      <c r="B94" t="s">
        <v>483</v>
      </c>
      <c r="H94" s="16" t="s">
        <v>100</v>
      </c>
      <c r="L94" s="35" t="s">
        <v>484</v>
      </c>
    </row>
    <row r="95" spans="2:12" ht="15.75" x14ac:dyDescent="0.25">
      <c r="B95" t="s">
        <v>485</v>
      </c>
      <c r="H95" s="16" t="s">
        <v>101</v>
      </c>
      <c r="L95" s="35" t="s">
        <v>486</v>
      </c>
    </row>
    <row r="96" spans="2:12" ht="15.75" x14ac:dyDescent="0.25">
      <c r="B96" t="s">
        <v>487</v>
      </c>
      <c r="H96" s="16" t="s">
        <v>102</v>
      </c>
      <c r="L96" s="35" t="s">
        <v>488</v>
      </c>
    </row>
    <row r="97" spans="2:12" ht="15.75" x14ac:dyDescent="0.25">
      <c r="B97" t="s">
        <v>489</v>
      </c>
      <c r="H97" s="16" t="s">
        <v>103</v>
      </c>
      <c r="L97" s="35" t="s">
        <v>490</v>
      </c>
    </row>
    <row r="98" spans="2:12" ht="15.75" x14ac:dyDescent="0.25">
      <c r="B98" t="s">
        <v>491</v>
      </c>
      <c r="H98" s="36" t="s">
        <v>104</v>
      </c>
      <c r="L98" s="37" t="s">
        <v>492</v>
      </c>
    </row>
    <row r="99" spans="2:12" ht="15.75" x14ac:dyDescent="0.25">
      <c r="B99" t="s">
        <v>493</v>
      </c>
      <c r="H99" s="36" t="s">
        <v>105</v>
      </c>
      <c r="L99" s="37" t="s">
        <v>494</v>
      </c>
    </row>
    <row r="100" spans="2:12" ht="15.75" x14ac:dyDescent="0.25">
      <c r="B100" t="s">
        <v>495</v>
      </c>
      <c r="H100" s="36" t="s">
        <v>106</v>
      </c>
      <c r="L100" s="37" t="s">
        <v>496</v>
      </c>
    </row>
    <row r="101" spans="2:12" ht="15.75" x14ac:dyDescent="0.25">
      <c r="B101" t="s">
        <v>497</v>
      </c>
      <c r="H101" s="38" t="s">
        <v>107</v>
      </c>
      <c r="L101" s="37" t="s">
        <v>498</v>
      </c>
    </row>
    <row r="102" spans="2:12" ht="15.75" x14ac:dyDescent="0.25">
      <c r="B102" t="s">
        <v>499</v>
      </c>
      <c r="H102" s="38" t="s">
        <v>108</v>
      </c>
      <c r="L102" s="37" t="s">
        <v>500</v>
      </c>
    </row>
    <row r="103" spans="2:12" ht="15.75" x14ac:dyDescent="0.25">
      <c r="B103" t="s">
        <v>501</v>
      </c>
      <c r="H103" s="26" t="s">
        <v>109</v>
      </c>
      <c r="L103" s="37" t="s">
        <v>502</v>
      </c>
    </row>
    <row r="104" spans="2:12" ht="15.75" x14ac:dyDescent="0.25">
      <c r="B104" t="s">
        <v>503</v>
      </c>
      <c r="H104" s="26" t="s">
        <v>110</v>
      </c>
      <c r="L104" s="39" t="s">
        <v>504</v>
      </c>
    </row>
    <row r="105" spans="2:12" ht="15.75" x14ac:dyDescent="0.25">
      <c r="B105" t="s">
        <v>505</v>
      </c>
      <c r="H105" s="26" t="s">
        <v>111</v>
      </c>
      <c r="L105" s="39" t="s">
        <v>506</v>
      </c>
    </row>
    <row r="106" spans="2:12" ht="15.75" x14ac:dyDescent="0.25">
      <c r="B106" t="s">
        <v>507</v>
      </c>
      <c r="H106" s="40" t="s">
        <v>112</v>
      </c>
      <c r="L106" s="39" t="s">
        <v>508</v>
      </c>
    </row>
    <row r="107" spans="2:12" ht="15.75" x14ac:dyDescent="0.25">
      <c r="B107" t="s">
        <v>509</v>
      </c>
      <c r="H107" s="40" t="s">
        <v>113</v>
      </c>
      <c r="L107" s="39" t="s">
        <v>510</v>
      </c>
    </row>
    <row r="108" spans="2:12" ht="15.75" x14ac:dyDescent="0.25">
      <c r="B108" t="s">
        <v>511</v>
      </c>
      <c r="H108" s="40" t="s">
        <v>114</v>
      </c>
      <c r="L108" s="39" t="s">
        <v>512</v>
      </c>
    </row>
    <row r="109" spans="2:12" ht="15.75" x14ac:dyDescent="0.25">
      <c r="B109" t="s">
        <v>513</v>
      </c>
      <c r="H109" s="40" t="s">
        <v>115</v>
      </c>
      <c r="L109" s="39" t="s">
        <v>514</v>
      </c>
    </row>
    <row r="110" spans="2:12" ht="15.75" x14ac:dyDescent="0.25">
      <c r="B110" t="s">
        <v>515</v>
      </c>
      <c r="H110" s="41" t="s">
        <v>116</v>
      </c>
      <c r="L110" s="39" t="s">
        <v>516</v>
      </c>
    </row>
    <row r="111" spans="2:12" x14ac:dyDescent="0.25">
      <c r="B111" t="s">
        <v>517</v>
      </c>
      <c r="L111" s="39" t="s">
        <v>518</v>
      </c>
    </row>
    <row r="112" spans="2:12" x14ac:dyDescent="0.25">
      <c r="B112" t="s">
        <v>519</v>
      </c>
      <c r="L112" s="39" t="s">
        <v>520</v>
      </c>
    </row>
    <row r="113" spans="2:12" x14ac:dyDescent="0.25">
      <c r="B113" t="s">
        <v>521</v>
      </c>
      <c r="L113" s="39" t="s">
        <v>522</v>
      </c>
    </row>
    <row r="114" spans="2:12" x14ac:dyDescent="0.25">
      <c r="B114" t="s">
        <v>523</v>
      </c>
      <c r="L114" s="39" t="s">
        <v>524</v>
      </c>
    </row>
    <row r="115" spans="2:12" x14ac:dyDescent="0.25">
      <c r="B115" t="s">
        <v>525</v>
      </c>
      <c r="L115" s="35" t="s">
        <v>526</v>
      </c>
    </row>
    <row r="116" spans="2:12" x14ac:dyDescent="0.25">
      <c r="B116" t="s">
        <v>527</v>
      </c>
      <c r="L116" s="35" t="s">
        <v>528</v>
      </c>
    </row>
    <row r="117" spans="2:12" x14ac:dyDescent="0.25">
      <c r="B117" t="s">
        <v>529</v>
      </c>
      <c r="L117" s="35" t="s">
        <v>530</v>
      </c>
    </row>
    <row r="118" spans="2:12" x14ac:dyDescent="0.25">
      <c r="B118" t="s">
        <v>531</v>
      </c>
      <c r="L118" s="35" t="s">
        <v>532</v>
      </c>
    </row>
    <row r="119" spans="2:12" x14ac:dyDescent="0.25">
      <c r="B119" t="s">
        <v>533</v>
      </c>
      <c r="L119" s="35" t="s">
        <v>534</v>
      </c>
    </row>
    <row r="120" spans="2:12" x14ac:dyDescent="0.25">
      <c r="B120" t="s">
        <v>535</v>
      </c>
      <c r="L120" s="35" t="s">
        <v>536</v>
      </c>
    </row>
    <row r="121" spans="2:12" x14ac:dyDescent="0.25">
      <c r="B121" t="s">
        <v>537</v>
      </c>
      <c r="L121" s="35" t="s">
        <v>538</v>
      </c>
    </row>
    <row r="122" spans="2:12" x14ac:dyDescent="0.25">
      <c r="B122" t="s">
        <v>539</v>
      </c>
      <c r="L122" s="19" t="s">
        <v>540</v>
      </c>
    </row>
    <row r="123" spans="2:12" x14ac:dyDescent="0.25">
      <c r="B123" t="s">
        <v>541</v>
      </c>
      <c r="L123" s="19" t="s">
        <v>542</v>
      </c>
    </row>
    <row r="124" spans="2:12" x14ac:dyDescent="0.25">
      <c r="B124" t="s">
        <v>543</v>
      </c>
      <c r="L124" s="19" t="s">
        <v>544</v>
      </c>
    </row>
    <row r="125" spans="2:12" x14ac:dyDescent="0.25">
      <c r="B125" t="s">
        <v>545</v>
      </c>
      <c r="L125" s="19" t="s">
        <v>546</v>
      </c>
    </row>
    <row r="126" spans="2:12" x14ac:dyDescent="0.25">
      <c r="B126" t="s">
        <v>547</v>
      </c>
      <c r="L126" s="19" t="s">
        <v>548</v>
      </c>
    </row>
    <row r="127" spans="2:12" x14ac:dyDescent="0.25">
      <c r="B127" t="s">
        <v>549</v>
      </c>
      <c r="L127" s="9" t="s">
        <v>550</v>
      </c>
    </row>
    <row r="128" spans="2:12" x14ac:dyDescent="0.25">
      <c r="L128" s="9" t="s">
        <v>551</v>
      </c>
    </row>
    <row r="129" spans="12:12" x14ac:dyDescent="0.25">
      <c r="L129" s="9" t="s">
        <v>552</v>
      </c>
    </row>
    <row r="130" spans="12:12" x14ac:dyDescent="0.25">
      <c r="L130" s="9" t="s">
        <v>553</v>
      </c>
    </row>
    <row r="131" spans="12:12" x14ac:dyDescent="0.25">
      <c r="L131" s="9" t="s">
        <v>554</v>
      </c>
    </row>
    <row r="132" spans="12:12" x14ac:dyDescent="0.25">
      <c r="L132" s="42" t="s">
        <v>555</v>
      </c>
    </row>
    <row r="133" spans="12:12" x14ac:dyDescent="0.25">
      <c r="L133" s="42" t="s">
        <v>556</v>
      </c>
    </row>
    <row r="134" spans="12:12" x14ac:dyDescent="0.25">
      <c r="L134" s="42" t="s">
        <v>557</v>
      </c>
    </row>
    <row r="135" spans="12:12" x14ac:dyDescent="0.25">
      <c r="L135" s="42" t="s">
        <v>558</v>
      </c>
    </row>
    <row r="136" spans="12:12" x14ac:dyDescent="0.25">
      <c r="L136" s="42" t="s">
        <v>559</v>
      </c>
    </row>
    <row r="137" spans="12:12" x14ac:dyDescent="0.25">
      <c r="L137" s="42" t="s">
        <v>560</v>
      </c>
    </row>
    <row r="138" spans="12:12" x14ac:dyDescent="0.25">
      <c r="L138" s="1" t="s">
        <v>561</v>
      </c>
    </row>
    <row r="139" spans="12:12" x14ac:dyDescent="0.25">
      <c r="L139" s="1" t="s">
        <v>562</v>
      </c>
    </row>
    <row r="140" spans="12:12" x14ac:dyDescent="0.25">
      <c r="L140" s="1" t="s">
        <v>563</v>
      </c>
    </row>
    <row r="141" spans="12:12" x14ac:dyDescent="0.25">
      <c r="L141" s="1" t="s">
        <v>564</v>
      </c>
    </row>
    <row r="142" spans="12:12" x14ac:dyDescent="0.25">
      <c r="L142" s="1" t="s">
        <v>565</v>
      </c>
    </row>
    <row r="143" spans="12:12" x14ac:dyDescent="0.25">
      <c r="L143" s="1" t="s">
        <v>566</v>
      </c>
    </row>
    <row r="144" spans="12:12" x14ac:dyDescent="0.25">
      <c r="L144" s="1" t="s">
        <v>567</v>
      </c>
    </row>
    <row r="145" spans="12:12" x14ac:dyDescent="0.25">
      <c r="L145" s="43" t="s">
        <v>568</v>
      </c>
    </row>
    <row r="146" spans="12:12" x14ac:dyDescent="0.25">
      <c r="L146" s="43" t="s">
        <v>569</v>
      </c>
    </row>
    <row r="147" spans="12:12" x14ac:dyDescent="0.25">
      <c r="L147" s="43" t="s">
        <v>570</v>
      </c>
    </row>
    <row r="148" spans="12:12" x14ac:dyDescent="0.25">
      <c r="L148" s="43" t="s">
        <v>571</v>
      </c>
    </row>
    <row r="149" spans="12:12" x14ac:dyDescent="0.25">
      <c r="L149" s="43" t="s">
        <v>572</v>
      </c>
    </row>
    <row r="150" spans="12:12" x14ac:dyDescent="0.25">
      <c r="L150" s="43" t="s">
        <v>573</v>
      </c>
    </row>
    <row r="151" spans="12:12" x14ac:dyDescent="0.25">
      <c r="L151" s="10" t="s">
        <v>574</v>
      </c>
    </row>
    <row r="152" spans="12:12" x14ac:dyDescent="0.25">
      <c r="L152" s="10" t="s">
        <v>575</v>
      </c>
    </row>
    <row r="153" spans="12:12" x14ac:dyDescent="0.25">
      <c r="L153" s="10" t="s">
        <v>576</v>
      </c>
    </row>
    <row r="154" spans="12:12" x14ac:dyDescent="0.25">
      <c r="L154" s="44" t="s">
        <v>577</v>
      </c>
    </row>
    <row r="155" spans="12:12" x14ac:dyDescent="0.25">
      <c r="L155" s="44" t="s">
        <v>578</v>
      </c>
    </row>
    <row r="156" spans="12:12" x14ac:dyDescent="0.25">
      <c r="L156" s="44" t="s">
        <v>579</v>
      </c>
    </row>
    <row r="157" spans="12:12" x14ac:dyDescent="0.25">
      <c r="L157" s="44" t="s">
        <v>580</v>
      </c>
    </row>
    <row r="158" spans="12:12" x14ac:dyDescent="0.25">
      <c r="L158" s="45" t="s">
        <v>581</v>
      </c>
    </row>
    <row r="159" spans="12:12" x14ac:dyDescent="0.25">
      <c r="L159" s="45" t="s">
        <v>582</v>
      </c>
    </row>
    <row r="160" spans="12:12" x14ac:dyDescent="0.25">
      <c r="L160" s="45" t="s">
        <v>583</v>
      </c>
    </row>
    <row r="161" spans="12:12" x14ac:dyDescent="0.25">
      <c r="L161" s="45" t="s">
        <v>584</v>
      </c>
    </row>
    <row r="162" spans="12:12" x14ac:dyDescent="0.25">
      <c r="L162" s="45" t="s">
        <v>585</v>
      </c>
    </row>
    <row r="163" spans="12:12" x14ac:dyDescent="0.25">
      <c r="L163" s="45" t="s">
        <v>586</v>
      </c>
    </row>
    <row r="164" spans="12:12" x14ac:dyDescent="0.25">
      <c r="L164" s="45" t="s">
        <v>587</v>
      </c>
    </row>
    <row r="165" spans="12:12" x14ac:dyDescent="0.25">
      <c r="L165" s="14" t="s">
        <v>588</v>
      </c>
    </row>
    <row r="166" spans="12:12" x14ac:dyDescent="0.25">
      <c r="L166" s="14" t="s">
        <v>589</v>
      </c>
    </row>
    <row r="167" spans="12:12" x14ac:dyDescent="0.25">
      <c r="L167" s="14" t="s">
        <v>590</v>
      </c>
    </row>
    <row r="168" spans="12:12" x14ac:dyDescent="0.25">
      <c r="L168" s="14" t="s">
        <v>591</v>
      </c>
    </row>
    <row r="169" spans="12:12" x14ac:dyDescent="0.25">
      <c r="L169" s="14" t="s">
        <v>592</v>
      </c>
    </row>
    <row r="170" spans="12:12" x14ac:dyDescent="0.25">
      <c r="L170" s="14" t="s">
        <v>593</v>
      </c>
    </row>
    <row r="171" spans="12:12" x14ac:dyDescent="0.25">
      <c r="L171" s="13" t="s">
        <v>594</v>
      </c>
    </row>
    <row r="172" spans="12:12" x14ac:dyDescent="0.25">
      <c r="L172" s="13" t="s">
        <v>595</v>
      </c>
    </row>
    <row r="173" spans="12:12" x14ac:dyDescent="0.25">
      <c r="L173" s="13" t="s">
        <v>596</v>
      </c>
    </row>
    <row r="174" spans="12:12" x14ac:dyDescent="0.25">
      <c r="L174" s="13" t="s">
        <v>597</v>
      </c>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1:BH1048340"/>
  <sheetViews>
    <sheetView showGridLines="0" zoomScale="60" zoomScaleNormal="60" workbookViewId="0">
      <selection activeCell="A2" sqref="A2:XFD11"/>
    </sheetView>
  </sheetViews>
  <sheetFormatPr baseColWidth="10" defaultColWidth="11.42578125" defaultRowHeight="15" x14ac:dyDescent="0.25"/>
  <cols>
    <col min="1" max="18" width="12.140625" style="99" customWidth="1"/>
    <col min="19" max="19" width="21.42578125" style="99" customWidth="1"/>
    <col min="20" max="29" width="12.140625" style="99" customWidth="1"/>
    <col min="30" max="38" width="20" style="99" customWidth="1"/>
    <col min="39" max="42" width="12.140625" style="99" customWidth="1"/>
    <col min="43" max="43" width="14.85546875" style="50" bestFit="1" customWidth="1"/>
    <col min="44" max="45" width="16.140625" style="50" bestFit="1" customWidth="1"/>
    <col min="46" max="46" width="14.42578125" style="50" bestFit="1" customWidth="1"/>
    <col min="47" max="47" width="14" style="50" bestFit="1" customWidth="1"/>
    <col min="48" max="48" width="14.85546875" style="50" bestFit="1" customWidth="1"/>
    <col min="49" max="49" width="14.42578125" style="50" bestFit="1" customWidth="1"/>
    <col min="50" max="50" width="16.140625" style="50" bestFit="1" customWidth="1"/>
    <col min="51" max="51" width="14.42578125" style="50" bestFit="1" customWidth="1"/>
    <col min="52" max="52" width="14.85546875" style="50" bestFit="1" customWidth="1"/>
    <col min="53" max="53" width="13.28515625" style="50" bestFit="1" customWidth="1"/>
    <col min="54" max="54" width="16.140625" style="50" bestFit="1" customWidth="1"/>
    <col min="55" max="59" width="14.85546875" style="50" bestFit="1" customWidth="1"/>
    <col min="60" max="60" width="12.7109375" style="50" bestFit="1" customWidth="1"/>
    <col min="61" max="16384" width="11.42578125" style="50"/>
  </cols>
  <sheetData>
    <row r="1" spans="1:60" ht="107.25" customHeight="1" x14ac:dyDescent="0.25">
      <c r="A1" s="102" t="s">
        <v>194</v>
      </c>
      <c r="B1" s="102" t="s">
        <v>195</v>
      </c>
      <c r="C1" s="102" t="s">
        <v>165</v>
      </c>
      <c r="D1" s="102" t="s">
        <v>0</v>
      </c>
      <c r="E1" s="102" t="s">
        <v>166</v>
      </c>
      <c r="F1" s="102" t="s">
        <v>167</v>
      </c>
      <c r="G1" s="102" t="s">
        <v>168</v>
      </c>
      <c r="H1" s="102" t="s">
        <v>169</v>
      </c>
      <c r="I1" s="102" t="s">
        <v>170</v>
      </c>
      <c r="J1" s="102" t="s">
        <v>171</v>
      </c>
      <c r="K1" s="102" t="s">
        <v>172</v>
      </c>
      <c r="L1" s="102" t="s">
        <v>173</v>
      </c>
      <c r="M1" s="102" t="s">
        <v>174</v>
      </c>
      <c r="N1" s="102" t="s">
        <v>175</v>
      </c>
      <c r="O1" s="103" t="s">
        <v>176</v>
      </c>
      <c r="P1" s="103" t="s">
        <v>177</v>
      </c>
      <c r="Q1" s="103" t="s">
        <v>178</v>
      </c>
      <c r="R1" s="103" t="s">
        <v>598</v>
      </c>
      <c r="S1" s="103" t="s">
        <v>599</v>
      </c>
      <c r="T1" s="103" t="s">
        <v>600</v>
      </c>
      <c r="U1" s="103" t="s">
        <v>601</v>
      </c>
      <c r="V1" s="103" t="s">
        <v>602</v>
      </c>
      <c r="W1" s="103" t="s">
        <v>617</v>
      </c>
      <c r="X1" s="103" t="s">
        <v>616</v>
      </c>
      <c r="Y1" s="103" t="s">
        <v>603</v>
      </c>
      <c r="Z1" s="103" t="s">
        <v>604</v>
      </c>
      <c r="AA1" s="103" t="s">
        <v>605</v>
      </c>
      <c r="AB1" s="103" t="s">
        <v>606</v>
      </c>
      <c r="AC1" s="103" t="s">
        <v>607</v>
      </c>
      <c r="AD1" s="103" t="s">
        <v>185</v>
      </c>
      <c r="AE1" s="103" t="s">
        <v>186</v>
      </c>
      <c r="AF1" s="103" t="s">
        <v>187</v>
      </c>
      <c r="AG1" s="103" t="s">
        <v>188</v>
      </c>
      <c r="AH1" s="103" t="s">
        <v>189</v>
      </c>
      <c r="AI1" s="103" t="s">
        <v>190</v>
      </c>
      <c r="AJ1" s="103" t="s">
        <v>191</v>
      </c>
      <c r="AK1" s="103" t="s">
        <v>192</v>
      </c>
      <c r="AL1" s="103" t="s">
        <v>193</v>
      </c>
      <c r="AM1" s="107" t="s">
        <v>628</v>
      </c>
      <c r="AN1" s="107" t="s">
        <v>627</v>
      </c>
      <c r="AO1" s="107" t="s">
        <v>629</v>
      </c>
      <c r="AP1" s="107" t="s">
        <v>630</v>
      </c>
      <c r="AQ1" s="106" t="s">
        <v>631</v>
      </c>
      <c r="AR1" s="106" t="s">
        <v>632</v>
      </c>
      <c r="AS1" s="106" t="s">
        <v>633</v>
      </c>
      <c r="AT1" s="106" t="s">
        <v>634</v>
      </c>
      <c r="AU1" s="106" t="s">
        <v>635</v>
      </c>
      <c r="AV1" s="106" t="s">
        <v>636</v>
      </c>
      <c r="AW1" s="106" t="s">
        <v>637</v>
      </c>
      <c r="AX1" s="106" t="s">
        <v>638</v>
      </c>
      <c r="AY1" s="106" t="s">
        <v>639</v>
      </c>
      <c r="AZ1" s="106" t="s">
        <v>640</v>
      </c>
      <c r="BA1" s="106" t="s">
        <v>641</v>
      </c>
      <c r="BB1" s="106" t="s">
        <v>642</v>
      </c>
      <c r="BC1" s="106" t="s">
        <v>643</v>
      </c>
      <c r="BD1" s="106" t="s">
        <v>644</v>
      </c>
      <c r="BE1" s="106" t="s">
        <v>645</v>
      </c>
      <c r="BF1" s="106" t="s">
        <v>646</v>
      </c>
      <c r="BG1" s="106" t="s">
        <v>647</v>
      </c>
      <c r="BH1" s="106" t="s">
        <v>648</v>
      </c>
    </row>
    <row r="2" spans="1:60" x14ac:dyDescent="0.25">
      <c r="A2" s="104"/>
      <c r="B2" s="50"/>
      <c r="C2" s="50"/>
      <c r="D2" s="50"/>
      <c r="E2" s="50"/>
      <c r="F2" s="50"/>
      <c r="G2" s="50"/>
      <c r="H2" s="50"/>
      <c r="I2" s="50"/>
      <c r="J2" s="50"/>
      <c r="K2" s="50"/>
      <c r="L2" s="50"/>
      <c r="M2" s="50"/>
      <c r="N2" s="50"/>
      <c r="O2" s="50"/>
      <c r="P2" s="50"/>
      <c r="Q2" s="50"/>
      <c r="R2" s="50"/>
      <c r="S2" s="50"/>
      <c r="T2" s="50"/>
      <c r="U2" s="50"/>
      <c r="V2" s="50"/>
      <c r="W2" s="50"/>
      <c r="X2" s="50"/>
      <c r="Y2" s="50"/>
      <c r="Z2" s="105"/>
      <c r="AA2" s="50"/>
      <c r="AB2" s="50"/>
      <c r="AC2" s="50"/>
      <c r="AD2" s="50"/>
      <c r="AE2" s="50"/>
      <c r="AF2" s="50"/>
      <c r="AG2" s="50"/>
      <c r="AH2" s="50"/>
      <c r="AI2" s="50"/>
      <c r="AJ2" s="50"/>
      <c r="AK2" s="50"/>
      <c r="AL2" s="50"/>
      <c r="AM2" s="50"/>
      <c r="AN2" s="50"/>
      <c r="AO2" s="50"/>
      <c r="AP2" s="50"/>
    </row>
    <row r="3" spans="1:60" x14ac:dyDescent="0.25">
      <c r="A3" s="104"/>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row>
    <row r="4" spans="1:60" x14ac:dyDescent="0.25">
      <c r="A4" s="104"/>
      <c r="B4" s="50"/>
      <c r="C4" s="50"/>
      <c r="D4" s="50"/>
      <c r="E4" s="50"/>
      <c r="F4" s="50"/>
      <c r="G4" s="50"/>
      <c r="H4" s="50"/>
      <c r="I4" s="50"/>
      <c r="J4" s="50"/>
      <c r="K4" s="50"/>
      <c r="L4" s="50"/>
      <c r="M4" s="50"/>
      <c r="N4" s="50"/>
      <c r="O4" s="50"/>
      <c r="P4" s="50"/>
      <c r="Q4" s="50"/>
      <c r="R4" s="50"/>
      <c r="S4" s="50"/>
      <c r="T4" s="50"/>
      <c r="U4" s="50"/>
      <c r="V4" s="50"/>
      <c r="W4" s="50"/>
      <c r="X4" s="50"/>
      <c r="Y4" s="50"/>
      <c r="Z4" s="105"/>
      <c r="AA4" s="50"/>
      <c r="AB4" s="50"/>
      <c r="AC4" s="50"/>
      <c r="AD4" s="50"/>
      <c r="AE4" s="50"/>
      <c r="AF4" s="50"/>
      <c r="AG4" s="50"/>
      <c r="AH4" s="50"/>
      <c r="AI4" s="50"/>
      <c r="AJ4" s="50"/>
      <c r="AK4" s="50"/>
      <c r="AL4" s="50"/>
      <c r="AM4" s="50"/>
      <c r="AN4" s="50"/>
      <c r="AO4" s="50"/>
      <c r="AP4" s="50"/>
    </row>
    <row r="5" spans="1:60" x14ac:dyDescent="0.25">
      <c r="A5" s="104"/>
      <c r="B5" s="50"/>
      <c r="C5" s="50"/>
      <c r="D5" s="50"/>
      <c r="E5" s="50"/>
      <c r="F5" s="50"/>
      <c r="G5" s="50"/>
      <c r="H5" s="50"/>
      <c r="I5" s="50"/>
      <c r="J5" s="50"/>
      <c r="K5" s="50"/>
      <c r="L5" s="50"/>
      <c r="M5" s="50"/>
      <c r="N5" s="50"/>
      <c r="O5" s="50"/>
      <c r="P5" s="50"/>
      <c r="Q5" s="50"/>
      <c r="R5" s="50"/>
      <c r="S5" s="50"/>
      <c r="T5" s="50"/>
      <c r="U5" s="50"/>
      <c r="V5" s="50"/>
      <c r="W5" s="50"/>
      <c r="X5" s="50"/>
      <c r="Y5" s="50"/>
      <c r="Z5" s="105"/>
      <c r="AA5" s="50"/>
      <c r="AB5" s="50"/>
      <c r="AC5" s="50"/>
      <c r="AD5" s="50"/>
      <c r="AE5" s="50"/>
      <c r="AF5" s="50"/>
      <c r="AG5" s="50"/>
      <c r="AH5" s="50"/>
      <c r="AI5" s="50"/>
      <c r="AJ5" s="50"/>
      <c r="AK5" s="50"/>
      <c r="AL5" s="50"/>
      <c r="AM5" s="50"/>
      <c r="AN5" s="50"/>
      <c r="AO5" s="50"/>
      <c r="AP5" s="50"/>
    </row>
    <row r="6" spans="1:60" x14ac:dyDescent="0.25">
      <c r="A6" s="104"/>
      <c r="B6" s="50"/>
      <c r="C6" s="50"/>
      <c r="D6" s="50"/>
      <c r="E6" s="50"/>
      <c r="F6" s="50"/>
      <c r="G6" s="50"/>
      <c r="H6" s="50"/>
      <c r="I6" s="50"/>
      <c r="J6" s="50"/>
      <c r="K6" s="50"/>
      <c r="L6" s="50"/>
      <c r="M6" s="50"/>
      <c r="N6" s="50"/>
      <c r="O6" s="50"/>
      <c r="P6" s="50"/>
      <c r="Q6" s="50"/>
      <c r="R6" s="50"/>
      <c r="S6" s="50"/>
      <c r="T6" s="50"/>
      <c r="U6" s="50"/>
      <c r="V6" s="50"/>
      <c r="W6" s="50"/>
      <c r="X6" s="50"/>
      <c r="Y6" s="50"/>
      <c r="Z6" s="105"/>
      <c r="AA6" s="50"/>
      <c r="AB6" s="50"/>
      <c r="AC6" s="50"/>
      <c r="AD6" s="50"/>
      <c r="AE6" s="50"/>
      <c r="AF6" s="50"/>
      <c r="AG6" s="50"/>
      <c r="AH6" s="50"/>
      <c r="AI6" s="50"/>
      <c r="AJ6" s="50"/>
      <c r="AK6" s="50"/>
      <c r="AL6" s="50"/>
      <c r="AM6" s="50"/>
      <c r="AN6" s="50"/>
      <c r="AO6" s="50"/>
      <c r="AP6" s="50"/>
    </row>
    <row r="7" spans="1:60" x14ac:dyDescent="0.25">
      <c r="A7" s="104"/>
      <c r="B7" s="50"/>
      <c r="C7" s="50"/>
      <c r="D7" s="50"/>
      <c r="E7" s="50"/>
      <c r="F7" s="50"/>
      <c r="G7" s="50"/>
      <c r="H7" s="50"/>
      <c r="I7" s="50"/>
      <c r="J7" s="50"/>
      <c r="K7" s="50"/>
      <c r="L7" s="50"/>
      <c r="M7" s="50"/>
      <c r="N7" s="50"/>
      <c r="O7" s="50"/>
      <c r="P7" s="50"/>
      <c r="Q7" s="50"/>
      <c r="R7" s="50"/>
      <c r="S7" s="50"/>
      <c r="T7" s="50"/>
      <c r="U7" s="50"/>
      <c r="V7" s="50"/>
      <c r="W7" s="50"/>
      <c r="X7" s="50"/>
      <c r="Y7" s="50"/>
      <c r="Z7" s="105"/>
      <c r="AA7" s="50"/>
      <c r="AB7" s="50"/>
      <c r="AC7" s="50"/>
      <c r="AD7" s="50"/>
      <c r="AE7" s="50"/>
      <c r="AF7" s="50"/>
      <c r="AG7" s="50"/>
      <c r="AH7" s="50"/>
      <c r="AI7" s="50"/>
      <c r="AJ7" s="50"/>
      <c r="AK7" s="50"/>
      <c r="AL7" s="50"/>
      <c r="AM7" s="50"/>
      <c r="AN7" s="50"/>
      <c r="AO7" s="50"/>
      <c r="AP7" s="50"/>
    </row>
    <row r="8" spans="1:60" x14ac:dyDescent="0.25">
      <c r="A8" s="104"/>
      <c r="B8" s="50"/>
      <c r="C8" s="50"/>
      <c r="D8" s="50"/>
      <c r="E8" s="50"/>
      <c r="F8" s="50"/>
      <c r="G8" s="50"/>
      <c r="H8" s="50"/>
      <c r="I8" s="50"/>
      <c r="J8" s="50"/>
      <c r="K8" s="50"/>
      <c r="L8" s="50"/>
      <c r="M8" s="50"/>
      <c r="N8" s="50"/>
      <c r="O8" s="50"/>
      <c r="P8" s="50"/>
      <c r="Q8" s="50"/>
      <c r="R8" s="50"/>
      <c r="S8" s="50"/>
      <c r="T8" s="50"/>
      <c r="U8" s="50"/>
      <c r="V8" s="50"/>
      <c r="W8" s="50"/>
      <c r="X8" s="50"/>
      <c r="Y8" s="50"/>
      <c r="Z8" s="105"/>
      <c r="AA8" s="50"/>
      <c r="AB8" s="50"/>
      <c r="AC8" s="50"/>
      <c r="AD8" s="50"/>
      <c r="AE8" s="50"/>
      <c r="AF8" s="50"/>
      <c r="AG8" s="50"/>
      <c r="AH8" s="50"/>
      <c r="AI8" s="50"/>
      <c r="AJ8" s="50"/>
      <c r="AK8" s="50"/>
      <c r="AL8" s="50"/>
      <c r="AM8" s="50"/>
      <c r="AN8" s="50"/>
      <c r="AO8" s="50"/>
      <c r="AP8" s="50"/>
    </row>
    <row r="9" spans="1:60" x14ac:dyDescent="0.25">
      <c r="A9" s="104"/>
      <c r="B9" s="50"/>
      <c r="C9" s="50"/>
      <c r="D9" s="50"/>
      <c r="E9" s="50"/>
      <c r="F9" s="50"/>
      <c r="G9" s="50"/>
      <c r="H9" s="50"/>
      <c r="I9" s="50"/>
      <c r="J9" s="50"/>
      <c r="K9" s="50"/>
      <c r="L9" s="50"/>
      <c r="M9" s="50"/>
      <c r="N9" s="50"/>
      <c r="O9" s="50"/>
      <c r="P9" s="50"/>
      <c r="Q9" s="50"/>
      <c r="R9" s="50"/>
      <c r="S9" s="50"/>
      <c r="T9" s="50"/>
      <c r="U9" s="50"/>
      <c r="V9" s="50"/>
      <c r="W9" s="50"/>
      <c r="X9" s="50"/>
      <c r="Y9" s="50"/>
      <c r="Z9" s="105"/>
      <c r="AA9" s="50"/>
      <c r="AB9" s="50"/>
      <c r="AC9" s="50"/>
      <c r="AD9" s="50"/>
      <c r="AE9" s="50"/>
      <c r="AF9" s="50"/>
      <c r="AG9" s="50"/>
      <c r="AH9" s="50"/>
      <c r="AI9" s="50"/>
      <c r="AJ9" s="50"/>
      <c r="AK9" s="50"/>
      <c r="AL9" s="50"/>
      <c r="AM9" s="50"/>
      <c r="AN9" s="50"/>
      <c r="AO9" s="50"/>
      <c r="AP9" s="50"/>
    </row>
    <row r="10" spans="1:60" x14ac:dyDescent="0.25">
      <c r="A10" s="104"/>
      <c r="B10" s="50"/>
      <c r="C10" s="50"/>
      <c r="D10" s="50"/>
      <c r="E10" s="50"/>
      <c r="F10" s="50"/>
      <c r="G10" s="50"/>
      <c r="H10" s="50"/>
      <c r="I10" s="50"/>
      <c r="J10" s="50"/>
      <c r="K10" s="50"/>
      <c r="L10" s="50"/>
      <c r="M10" s="50"/>
      <c r="N10" s="50"/>
      <c r="O10" s="50"/>
      <c r="P10" s="50"/>
      <c r="Q10" s="50"/>
      <c r="R10" s="50"/>
      <c r="S10" s="50"/>
      <c r="T10" s="50"/>
      <c r="U10" s="50"/>
      <c r="V10" s="50"/>
      <c r="W10" s="50"/>
      <c r="X10" s="50"/>
      <c r="Y10" s="50"/>
      <c r="Z10" s="105"/>
      <c r="AA10" s="50"/>
      <c r="AB10" s="50"/>
      <c r="AC10" s="50"/>
      <c r="AD10" s="50"/>
      <c r="AE10" s="50"/>
      <c r="AF10" s="50"/>
      <c r="AG10" s="50"/>
      <c r="AH10" s="50"/>
      <c r="AI10" s="50"/>
      <c r="AJ10" s="50"/>
      <c r="AK10" s="50"/>
      <c r="AL10" s="50"/>
      <c r="AM10" s="50"/>
      <c r="AN10" s="50"/>
      <c r="AO10" s="50"/>
      <c r="AP10" s="50"/>
    </row>
    <row r="11" spans="1:60" x14ac:dyDescent="0.25">
      <c r="A11" s="104"/>
      <c r="B11" s="50"/>
      <c r="C11" s="50"/>
      <c r="D11" s="50"/>
      <c r="E11" s="50"/>
      <c r="F11" s="50"/>
      <c r="G11" s="50"/>
      <c r="H11" s="50"/>
      <c r="I11" s="50"/>
      <c r="J11" s="50"/>
      <c r="K11" s="50"/>
      <c r="L11" s="50"/>
      <c r="M11" s="50"/>
      <c r="N11" s="50"/>
      <c r="O11" s="50"/>
      <c r="P11" s="50"/>
      <c r="Q11" s="50"/>
      <c r="R11" s="50"/>
      <c r="S11" s="50"/>
      <c r="T11" s="50"/>
      <c r="U11" s="50"/>
      <c r="V11" s="50"/>
      <c r="W11" s="50"/>
      <c r="X11" s="50"/>
      <c r="Y11" s="50"/>
      <c r="Z11" s="105"/>
      <c r="AA11" s="50"/>
      <c r="AB11" s="50"/>
      <c r="AC11" s="50"/>
      <c r="AD11" s="50"/>
      <c r="AE11" s="50"/>
      <c r="AF11" s="50"/>
      <c r="AG11" s="50"/>
      <c r="AH11" s="50"/>
      <c r="AI11" s="50"/>
      <c r="AJ11" s="50"/>
      <c r="AK11" s="50"/>
      <c r="AL11" s="50"/>
      <c r="AM11" s="50"/>
      <c r="AN11" s="50"/>
      <c r="AO11" s="50"/>
      <c r="AP11" s="50"/>
    </row>
    <row r="12" spans="1:60" x14ac:dyDescent="0.25">
      <c r="A12" s="104"/>
      <c r="B12" s="50"/>
      <c r="C12" s="50"/>
      <c r="D12" s="50"/>
      <c r="E12" s="50"/>
      <c r="F12" s="50"/>
      <c r="G12" s="50"/>
      <c r="H12" s="50"/>
      <c r="I12" s="50"/>
      <c r="J12" s="50"/>
      <c r="K12" s="50"/>
      <c r="L12" s="50"/>
      <c r="M12" s="50"/>
      <c r="N12" s="50"/>
      <c r="O12" s="50"/>
      <c r="P12" s="50"/>
      <c r="Q12" s="50"/>
      <c r="R12" s="50"/>
      <c r="S12" s="50"/>
      <c r="T12" s="50"/>
      <c r="U12" s="50"/>
      <c r="V12" s="50"/>
      <c r="W12" s="50"/>
      <c r="X12" s="50"/>
      <c r="Y12" s="50"/>
      <c r="Z12" s="105"/>
      <c r="AA12" s="50"/>
      <c r="AB12" s="50"/>
      <c r="AC12" s="50"/>
      <c r="AD12" s="50"/>
      <c r="AE12" s="50"/>
      <c r="AF12" s="50"/>
      <c r="AG12" s="50"/>
      <c r="AH12" s="50"/>
      <c r="AI12" s="50"/>
      <c r="AJ12" s="50"/>
      <c r="AK12" s="50"/>
      <c r="AL12" s="50"/>
      <c r="AM12" s="50"/>
      <c r="AN12" s="50"/>
      <c r="AO12" s="50"/>
      <c r="AP12" s="50"/>
    </row>
    <row r="13" spans="1:60" x14ac:dyDescent="0.25">
      <c r="A13" s="104"/>
      <c r="B13" s="50"/>
      <c r="C13" s="50"/>
      <c r="D13" s="50"/>
      <c r="E13" s="50"/>
      <c r="F13" s="50"/>
      <c r="G13" s="50"/>
      <c r="H13" s="50"/>
      <c r="I13" s="50"/>
      <c r="J13" s="50"/>
      <c r="K13" s="50"/>
      <c r="L13" s="50"/>
      <c r="M13" s="50"/>
      <c r="N13" s="50"/>
      <c r="O13" s="50"/>
      <c r="P13" s="50"/>
      <c r="Q13" s="50"/>
      <c r="R13" s="50"/>
      <c r="S13" s="50"/>
      <c r="T13" s="50"/>
      <c r="U13" s="50"/>
      <c r="V13" s="50"/>
      <c r="W13" s="50"/>
      <c r="X13" s="50"/>
      <c r="Y13" s="50"/>
      <c r="Z13" s="105"/>
      <c r="AA13" s="50"/>
      <c r="AB13" s="50"/>
      <c r="AC13" s="50"/>
      <c r="AD13" s="50"/>
      <c r="AE13" s="50"/>
      <c r="AF13" s="50"/>
      <c r="AG13" s="50"/>
      <c r="AH13" s="50"/>
      <c r="AI13" s="50"/>
      <c r="AJ13" s="50"/>
      <c r="AK13" s="50"/>
      <c r="AL13" s="50"/>
      <c r="AM13" s="50"/>
      <c r="AN13" s="50"/>
      <c r="AO13" s="50"/>
      <c r="AP13" s="50"/>
    </row>
    <row r="14" spans="1:60" x14ac:dyDescent="0.25">
      <c r="A14" s="104"/>
      <c r="B14" s="50"/>
      <c r="C14" s="50"/>
      <c r="D14" s="50"/>
      <c r="E14" s="50"/>
      <c r="F14" s="50"/>
      <c r="G14" s="50"/>
      <c r="H14" s="50"/>
      <c r="I14" s="50"/>
      <c r="J14" s="50"/>
      <c r="K14" s="50"/>
      <c r="L14" s="50"/>
      <c r="M14" s="50"/>
      <c r="N14" s="50"/>
      <c r="O14" s="50"/>
      <c r="P14" s="50"/>
      <c r="Q14" s="50"/>
      <c r="R14" s="50"/>
      <c r="S14" s="50"/>
      <c r="T14" s="50"/>
      <c r="U14" s="50"/>
      <c r="V14" s="50"/>
      <c r="W14" s="50"/>
      <c r="X14" s="50"/>
      <c r="Y14" s="50"/>
      <c r="Z14" s="105"/>
      <c r="AA14" s="50"/>
      <c r="AB14" s="50"/>
      <c r="AC14" s="50"/>
      <c r="AD14" s="50"/>
      <c r="AE14" s="50"/>
      <c r="AF14" s="50"/>
      <c r="AG14" s="50"/>
      <c r="AH14" s="50"/>
      <c r="AI14" s="50"/>
      <c r="AJ14" s="50"/>
      <c r="AK14" s="50"/>
      <c r="AL14" s="50"/>
      <c r="AM14" s="50"/>
      <c r="AN14" s="50"/>
      <c r="AO14" s="50"/>
      <c r="AP14" s="50"/>
    </row>
    <row r="15" spans="1:60" x14ac:dyDescent="0.25">
      <c r="A15" s="104"/>
      <c r="B15" s="50"/>
      <c r="C15" s="50"/>
      <c r="D15" s="50"/>
      <c r="E15" s="50"/>
      <c r="F15" s="50"/>
      <c r="G15" s="50"/>
      <c r="H15" s="50"/>
      <c r="I15" s="50"/>
      <c r="J15" s="50"/>
      <c r="K15" s="50"/>
      <c r="L15" s="50"/>
      <c r="M15" s="50"/>
      <c r="N15" s="50"/>
      <c r="O15" s="50"/>
      <c r="P15" s="50"/>
      <c r="Q15" s="50"/>
      <c r="R15" s="50"/>
      <c r="S15" s="50"/>
      <c r="T15" s="50"/>
      <c r="U15" s="50"/>
      <c r="V15" s="50"/>
      <c r="W15" s="50"/>
      <c r="X15" s="50"/>
      <c r="Y15" s="50"/>
      <c r="Z15" s="105"/>
      <c r="AA15" s="50"/>
      <c r="AB15" s="50"/>
      <c r="AC15" s="50"/>
      <c r="AD15" s="50"/>
      <c r="AE15" s="50"/>
      <c r="AF15" s="50"/>
      <c r="AG15" s="50"/>
      <c r="AH15" s="50"/>
      <c r="AI15" s="50"/>
      <c r="AJ15" s="50"/>
      <c r="AK15" s="50"/>
      <c r="AL15" s="50"/>
      <c r="AM15" s="50"/>
      <c r="AN15" s="50"/>
      <c r="AO15" s="50"/>
      <c r="AP15" s="50"/>
    </row>
    <row r="16" spans="1:60" x14ac:dyDescent="0.25">
      <c r="A16" s="104"/>
      <c r="B16" s="50"/>
      <c r="C16" s="50"/>
      <c r="D16" s="50"/>
      <c r="E16" s="50"/>
      <c r="F16" s="50"/>
      <c r="G16" s="50"/>
      <c r="H16" s="50"/>
      <c r="I16" s="50"/>
      <c r="J16" s="50"/>
      <c r="K16" s="50"/>
      <c r="L16" s="50"/>
      <c r="M16" s="50"/>
      <c r="N16" s="50"/>
      <c r="O16" s="50"/>
      <c r="P16" s="50"/>
      <c r="Q16" s="50"/>
      <c r="R16" s="50"/>
      <c r="S16" s="50"/>
      <c r="T16" s="50"/>
      <c r="U16" s="50"/>
      <c r="V16" s="50"/>
      <c r="W16" s="50"/>
      <c r="X16" s="50"/>
      <c r="Y16" s="50"/>
      <c r="Z16" s="105"/>
      <c r="AA16" s="50"/>
      <c r="AB16" s="50"/>
      <c r="AC16" s="50"/>
      <c r="AD16" s="50"/>
      <c r="AE16" s="50"/>
      <c r="AF16" s="50"/>
      <c r="AG16" s="50"/>
      <c r="AH16" s="50"/>
      <c r="AI16" s="50"/>
      <c r="AJ16" s="50"/>
      <c r="AK16" s="50"/>
      <c r="AL16" s="50"/>
      <c r="AM16" s="50"/>
      <c r="AN16" s="50"/>
      <c r="AO16" s="50"/>
      <c r="AP16" s="50"/>
    </row>
    <row r="17" spans="1:42" x14ac:dyDescent="0.25">
      <c r="A17" s="104"/>
      <c r="B17" s="50"/>
      <c r="C17" s="50"/>
      <c r="D17" s="50"/>
      <c r="E17" s="50"/>
      <c r="F17" s="50"/>
      <c r="G17" s="50"/>
      <c r="H17" s="50"/>
      <c r="I17" s="50"/>
      <c r="J17" s="50"/>
      <c r="K17" s="50"/>
      <c r="L17" s="50"/>
      <c r="M17" s="50"/>
      <c r="N17" s="50"/>
      <c r="O17" s="50"/>
      <c r="P17" s="50"/>
      <c r="Q17" s="50"/>
      <c r="R17" s="50"/>
      <c r="S17" s="50"/>
      <c r="T17" s="50"/>
      <c r="U17" s="50"/>
      <c r="V17" s="50"/>
      <c r="W17" s="50"/>
      <c r="X17" s="50"/>
      <c r="Y17" s="50"/>
      <c r="Z17" s="105"/>
      <c r="AA17" s="50"/>
      <c r="AB17" s="50"/>
      <c r="AC17" s="50"/>
      <c r="AD17" s="50"/>
      <c r="AE17" s="50"/>
      <c r="AF17" s="50"/>
      <c r="AG17" s="50"/>
      <c r="AH17" s="50"/>
      <c r="AI17" s="50"/>
      <c r="AJ17" s="50"/>
      <c r="AK17" s="50"/>
      <c r="AL17" s="50"/>
      <c r="AM17" s="50"/>
      <c r="AN17" s="50"/>
      <c r="AO17" s="50"/>
      <c r="AP17" s="50"/>
    </row>
    <row r="18" spans="1:42" x14ac:dyDescent="0.25">
      <c r="A18" s="104"/>
      <c r="B18" s="50"/>
      <c r="C18" s="50"/>
      <c r="D18" s="50"/>
      <c r="E18" s="50"/>
      <c r="F18" s="50"/>
      <c r="G18" s="50"/>
      <c r="H18" s="50"/>
      <c r="I18" s="50"/>
      <c r="J18" s="50"/>
      <c r="K18" s="50"/>
      <c r="L18" s="50"/>
      <c r="M18" s="50"/>
      <c r="N18" s="50"/>
      <c r="O18" s="50"/>
      <c r="P18" s="50"/>
      <c r="Q18" s="50"/>
      <c r="R18" s="50"/>
      <c r="S18" s="50"/>
      <c r="T18" s="50"/>
      <c r="U18" s="50"/>
      <c r="V18" s="50"/>
      <c r="W18" s="50"/>
      <c r="X18" s="50"/>
      <c r="Y18" s="50"/>
      <c r="Z18" s="105"/>
      <c r="AA18" s="50"/>
      <c r="AB18" s="50"/>
      <c r="AC18" s="50"/>
      <c r="AD18" s="50"/>
      <c r="AE18" s="50"/>
      <c r="AF18" s="50"/>
      <c r="AG18" s="50"/>
      <c r="AH18" s="50"/>
      <c r="AI18" s="50"/>
      <c r="AJ18" s="50"/>
      <c r="AK18" s="50"/>
      <c r="AL18" s="50"/>
      <c r="AM18" s="50"/>
      <c r="AN18" s="50"/>
      <c r="AO18" s="50"/>
      <c r="AP18" s="50"/>
    </row>
    <row r="19" spans="1:42" x14ac:dyDescent="0.25">
      <c r="A19" s="104"/>
      <c r="B19" s="50"/>
      <c r="C19" s="50"/>
      <c r="D19" s="50"/>
      <c r="E19" s="50"/>
      <c r="F19" s="50"/>
      <c r="G19" s="50"/>
      <c r="H19" s="50"/>
      <c r="I19" s="50"/>
      <c r="J19" s="50"/>
      <c r="K19" s="50"/>
      <c r="L19" s="50"/>
      <c r="M19" s="50"/>
      <c r="N19" s="50"/>
      <c r="O19" s="50"/>
      <c r="P19" s="50"/>
      <c r="Q19" s="50"/>
      <c r="R19" s="50"/>
      <c r="S19" s="50"/>
      <c r="T19" s="50"/>
      <c r="U19" s="50"/>
      <c r="V19" s="50"/>
      <c r="W19" s="50"/>
      <c r="X19" s="50"/>
      <c r="Y19" s="50"/>
      <c r="Z19" s="105"/>
      <c r="AA19" s="50"/>
      <c r="AB19" s="50"/>
      <c r="AC19" s="50"/>
      <c r="AD19" s="50"/>
      <c r="AE19" s="50"/>
      <c r="AF19" s="50"/>
      <c r="AG19" s="50"/>
      <c r="AH19" s="50"/>
      <c r="AI19" s="50"/>
      <c r="AJ19" s="50"/>
      <c r="AK19" s="50"/>
      <c r="AL19" s="50"/>
      <c r="AM19" s="50"/>
      <c r="AN19" s="50"/>
      <c r="AO19" s="50"/>
      <c r="AP19" s="50"/>
    </row>
    <row r="20" spans="1:42" x14ac:dyDescent="0.25">
      <c r="A20" s="104"/>
      <c r="B20" s="50"/>
      <c r="C20" s="50"/>
      <c r="D20" s="50"/>
      <c r="E20" s="50"/>
      <c r="F20" s="50"/>
      <c r="G20" s="50"/>
      <c r="H20" s="50"/>
      <c r="I20" s="50"/>
      <c r="J20" s="50"/>
      <c r="K20" s="50"/>
      <c r="L20" s="50"/>
      <c r="M20" s="50"/>
      <c r="N20" s="50"/>
      <c r="O20" s="50"/>
      <c r="P20" s="50"/>
      <c r="Q20" s="50"/>
      <c r="R20" s="50"/>
      <c r="S20" s="50"/>
      <c r="T20" s="50"/>
      <c r="U20" s="50"/>
      <c r="V20" s="50"/>
      <c r="W20" s="50"/>
      <c r="X20" s="50"/>
      <c r="Y20" s="50"/>
      <c r="Z20" s="105"/>
      <c r="AA20" s="50"/>
      <c r="AB20" s="50"/>
      <c r="AC20" s="50"/>
      <c r="AD20" s="50"/>
      <c r="AE20" s="50"/>
      <c r="AF20" s="50"/>
      <c r="AG20" s="50"/>
      <c r="AH20" s="50"/>
      <c r="AI20" s="50"/>
      <c r="AJ20" s="50"/>
      <c r="AK20" s="50"/>
      <c r="AL20" s="50"/>
      <c r="AM20" s="50"/>
      <c r="AN20" s="50"/>
      <c r="AO20" s="50"/>
      <c r="AP20" s="50"/>
    </row>
    <row r="21" spans="1:42" x14ac:dyDescent="0.25">
      <c r="A21" s="104"/>
      <c r="B21" s="50"/>
      <c r="C21" s="50"/>
      <c r="D21" s="50"/>
      <c r="E21" s="50"/>
      <c r="F21" s="50"/>
      <c r="G21" s="50"/>
      <c r="H21" s="50"/>
      <c r="I21" s="50"/>
      <c r="J21" s="50"/>
      <c r="K21" s="50"/>
      <c r="L21" s="50"/>
      <c r="M21" s="50"/>
      <c r="N21" s="50"/>
      <c r="O21" s="50"/>
      <c r="P21" s="50"/>
      <c r="Q21" s="50"/>
      <c r="R21" s="50"/>
      <c r="S21" s="50"/>
      <c r="T21" s="50"/>
      <c r="U21" s="50"/>
      <c r="V21" s="50"/>
      <c r="W21" s="50"/>
      <c r="X21" s="50"/>
      <c r="Y21" s="50"/>
      <c r="Z21" s="105"/>
      <c r="AA21" s="50"/>
      <c r="AB21" s="50"/>
      <c r="AC21" s="50"/>
      <c r="AD21" s="50"/>
      <c r="AE21" s="50"/>
      <c r="AF21" s="50"/>
      <c r="AG21" s="50"/>
      <c r="AH21" s="50"/>
      <c r="AI21" s="50"/>
      <c r="AJ21" s="50"/>
      <c r="AK21" s="50"/>
      <c r="AL21" s="50"/>
      <c r="AM21" s="50"/>
      <c r="AN21" s="50"/>
      <c r="AO21" s="50"/>
      <c r="AP21" s="50"/>
    </row>
    <row r="22" spans="1:42" x14ac:dyDescent="0.25">
      <c r="A22" s="104"/>
      <c r="B22" s="50"/>
      <c r="C22" s="50"/>
      <c r="D22" s="50"/>
      <c r="E22" s="50"/>
      <c r="F22" s="50"/>
      <c r="G22" s="50"/>
      <c r="H22" s="50"/>
      <c r="I22" s="50"/>
      <c r="J22" s="50"/>
      <c r="K22" s="50"/>
      <c r="L22" s="50"/>
      <c r="M22" s="50"/>
      <c r="N22" s="50"/>
      <c r="O22" s="50"/>
      <c r="P22" s="50"/>
      <c r="Q22" s="50"/>
      <c r="R22" s="50"/>
      <c r="S22" s="50"/>
      <c r="T22" s="50"/>
      <c r="U22" s="50"/>
      <c r="V22" s="50"/>
      <c r="W22" s="50"/>
      <c r="X22" s="50"/>
      <c r="Y22" s="50"/>
      <c r="Z22" s="105"/>
      <c r="AA22" s="50"/>
      <c r="AB22" s="50"/>
      <c r="AC22" s="50"/>
      <c r="AD22" s="50"/>
      <c r="AE22" s="50"/>
      <c r="AF22" s="50"/>
      <c r="AG22" s="50"/>
      <c r="AH22" s="50"/>
      <c r="AI22" s="50"/>
      <c r="AJ22" s="50"/>
      <c r="AK22" s="50"/>
      <c r="AL22" s="50"/>
      <c r="AM22" s="50"/>
      <c r="AN22" s="50"/>
      <c r="AO22" s="50"/>
      <c r="AP22" s="50"/>
    </row>
    <row r="23" spans="1:42" x14ac:dyDescent="0.25">
      <c r="A23" s="104"/>
      <c r="B23" s="50"/>
      <c r="C23" s="50"/>
      <c r="D23" s="50"/>
      <c r="E23" s="50"/>
      <c r="F23" s="50"/>
      <c r="G23" s="50"/>
      <c r="H23" s="50"/>
      <c r="I23" s="50"/>
      <c r="J23" s="50"/>
      <c r="K23" s="50"/>
      <c r="L23" s="50"/>
      <c r="M23" s="50"/>
      <c r="N23" s="50"/>
      <c r="O23" s="50"/>
      <c r="P23" s="50"/>
      <c r="Q23" s="50"/>
      <c r="R23" s="50"/>
      <c r="S23" s="50"/>
      <c r="T23" s="50"/>
      <c r="U23" s="50"/>
      <c r="V23" s="50"/>
      <c r="W23" s="50"/>
      <c r="X23" s="50"/>
      <c r="Y23" s="50"/>
      <c r="Z23" s="105"/>
      <c r="AA23" s="50"/>
      <c r="AB23" s="50"/>
      <c r="AC23" s="50"/>
      <c r="AD23" s="50"/>
      <c r="AE23" s="50"/>
      <c r="AF23" s="50"/>
      <c r="AG23" s="50"/>
      <c r="AH23" s="50"/>
      <c r="AI23" s="50"/>
      <c r="AJ23" s="50"/>
      <c r="AK23" s="50"/>
      <c r="AL23" s="50"/>
      <c r="AM23" s="50"/>
      <c r="AN23" s="50"/>
      <c r="AO23" s="50"/>
      <c r="AP23" s="50"/>
    </row>
    <row r="24" spans="1:42" x14ac:dyDescent="0.25">
      <c r="A24" s="104"/>
      <c r="B24" s="50"/>
      <c r="C24" s="50"/>
      <c r="D24" s="50"/>
      <c r="E24" s="50"/>
      <c r="F24" s="50"/>
      <c r="G24" s="50"/>
      <c r="H24" s="50"/>
      <c r="I24" s="50"/>
      <c r="J24" s="50"/>
      <c r="K24" s="50"/>
      <c r="L24" s="50"/>
      <c r="M24" s="50"/>
      <c r="N24" s="50"/>
      <c r="O24" s="50"/>
      <c r="P24" s="50"/>
      <c r="Q24" s="50"/>
      <c r="R24" s="50"/>
      <c r="S24" s="50"/>
      <c r="T24" s="50"/>
      <c r="U24" s="50"/>
      <c r="V24" s="50"/>
      <c r="W24" s="50"/>
      <c r="X24" s="50"/>
      <c r="Y24" s="50"/>
      <c r="Z24" s="105"/>
      <c r="AA24" s="50"/>
      <c r="AB24" s="50"/>
      <c r="AC24" s="50"/>
      <c r="AD24" s="50"/>
      <c r="AE24" s="50"/>
      <c r="AF24" s="50"/>
      <c r="AG24" s="50"/>
      <c r="AH24" s="50"/>
      <c r="AI24" s="50"/>
      <c r="AJ24" s="50"/>
      <c r="AK24" s="50"/>
      <c r="AL24" s="50"/>
      <c r="AM24" s="50"/>
      <c r="AN24" s="50"/>
      <c r="AO24" s="50"/>
      <c r="AP24" s="50"/>
    </row>
    <row r="25" spans="1:42" x14ac:dyDescent="0.25">
      <c r="A25" s="104"/>
      <c r="B25" s="50"/>
      <c r="C25" s="50"/>
      <c r="D25" s="50"/>
      <c r="E25" s="50"/>
      <c r="F25" s="50"/>
      <c r="G25" s="50"/>
      <c r="H25" s="50"/>
      <c r="I25" s="50"/>
      <c r="J25" s="50"/>
      <c r="K25" s="50"/>
      <c r="L25" s="50"/>
      <c r="M25" s="50"/>
      <c r="N25" s="50"/>
      <c r="O25" s="50"/>
      <c r="P25" s="50"/>
      <c r="Q25" s="50"/>
      <c r="R25" s="50"/>
      <c r="S25" s="50"/>
      <c r="T25" s="50"/>
      <c r="U25" s="50"/>
      <c r="V25" s="50"/>
      <c r="W25" s="50"/>
      <c r="X25" s="50"/>
      <c r="Y25" s="50"/>
      <c r="Z25" s="105"/>
      <c r="AA25" s="50"/>
      <c r="AB25" s="50"/>
      <c r="AC25" s="50"/>
      <c r="AD25" s="50"/>
      <c r="AE25" s="50"/>
      <c r="AF25" s="50"/>
      <c r="AG25" s="50"/>
      <c r="AH25" s="50"/>
      <c r="AI25" s="50"/>
      <c r="AJ25" s="50"/>
      <c r="AK25" s="50"/>
      <c r="AL25" s="50"/>
      <c r="AM25" s="50"/>
      <c r="AN25" s="50"/>
      <c r="AO25" s="50"/>
      <c r="AP25" s="50"/>
    </row>
    <row r="26" spans="1:42" x14ac:dyDescent="0.25">
      <c r="A26" s="104"/>
      <c r="B26" s="50"/>
      <c r="C26" s="50"/>
      <c r="D26" s="50"/>
      <c r="E26" s="50"/>
      <c r="F26" s="50"/>
      <c r="G26" s="50"/>
      <c r="H26" s="50"/>
      <c r="I26" s="50"/>
      <c r="J26" s="50"/>
      <c r="K26" s="50"/>
      <c r="L26" s="50"/>
      <c r="M26" s="50"/>
      <c r="N26" s="50"/>
      <c r="O26" s="50"/>
      <c r="P26" s="50"/>
      <c r="Q26" s="50"/>
      <c r="R26" s="50"/>
      <c r="S26" s="50"/>
      <c r="T26" s="50"/>
      <c r="U26" s="50"/>
      <c r="V26" s="50"/>
      <c r="W26" s="50"/>
      <c r="X26" s="50"/>
      <c r="Y26" s="50"/>
      <c r="Z26" s="105"/>
      <c r="AA26" s="50"/>
      <c r="AB26" s="50"/>
      <c r="AC26" s="50"/>
      <c r="AD26" s="50"/>
      <c r="AE26" s="50"/>
      <c r="AF26" s="50"/>
      <c r="AG26" s="50"/>
      <c r="AH26" s="50"/>
      <c r="AI26" s="50"/>
      <c r="AJ26" s="50"/>
      <c r="AK26" s="50"/>
      <c r="AL26" s="50"/>
      <c r="AM26" s="50"/>
      <c r="AN26" s="50"/>
      <c r="AO26" s="50"/>
      <c r="AP26" s="50"/>
    </row>
    <row r="27" spans="1:42" x14ac:dyDescent="0.25">
      <c r="A27" s="104"/>
      <c r="B27" s="50"/>
      <c r="C27" s="50"/>
      <c r="D27" s="50"/>
      <c r="E27" s="50"/>
      <c r="F27" s="50"/>
      <c r="G27" s="50"/>
      <c r="H27" s="50"/>
      <c r="I27" s="50"/>
      <c r="J27" s="50"/>
      <c r="K27" s="50"/>
      <c r="L27" s="50"/>
      <c r="M27" s="50"/>
      <c r="N27" s="50"/>
      <c r="O27" s="50"/>
      <c r="P27" s="50"/>
      <c r="Q27" s="50"/>
      <c r="R27" s="50"/>
      <c r="S27" s="50"/>
      <c r="T27" s="50"/>
      <c r="U27" s="50"/>
      <c r="V27" s="50"/>
      <c r="W27" s="50"/>
      <c r="X27" s="50"/>
      <c r="Y27" s="50"/>
      <c r="Z27" s="105"/>
      <c r="AA27" s="50"/>
      <c r="AB27" s="50"/>
      <c r="AC27" s="50"/>
      <c r="AD27" s="50"/>
      <c r="AE27" s="50"/>
      <c r="AF27" s="50"/>
      <c r="AG27" s="50"/>
      <c r="AH27" s="50"/>
      <c r="AI27" s="50"/>
      <c r="AJ27" s="50"/>
      <c r="AK27" s="50"/>
      <c r="AL27" s="50"/>
      <c r="AM27" s="50"/>
      <c r="AN27" s="50"/>
      <c r="AO27" s="50"/>
      <c r="AP27" s="50"/>
    </row>
    <row r="28" spans="1:42" x14ac:dyDescent="0.25">
      <c r="A28" s="104"/>
      <c r="B28" s="50"/>
      <c r="C28" s="50"/>
      <c r="D28" s="50"/>
      <c r="E28" s="50"/>
      <c r="F28" s="50"/>
      <c r="G28" s="50"/>
      <c r="H28" s="50"/>
      <c r="I28" s="50"/>
      <c r="J28" s="50"/>
      <c r="K28" s="50"/>
      <c r="L28" s="50"/>
      <c r="M28" s="50"/>
      <c r="N28" s="50"/>
      <c r="O28" s="50"/>
      <c r="P28" s="50"/>
      <c r="Q28" s="50"/>
      <c r="R28" s="50"/>
      <c r="S28" s="50"/>
      <c r="T28" s="50"/>
      <c r="U28" s="50"/>
      <c r="V28" s="50"/>
      <c r="W28" s="50"/>
      <c r="X28" s="50"/>
      <c r="Y28" s="50"/>
      <c r="Z28" s="105"/>
      <c r="AA28" s="50"/>
      <c r="AB28" s="50"/>
      <c r="AC28" s="50"/>
      <c r="AD28" s="50"/>
      <c r="AE28" s="50"/>
      <c r="AF28" s="50"/>
      <c r="AG28" s="50"/>
      <c r="AH28" s="50"/>
      <c r="AI28" s="50"/>
      <c r="AJ28" s="50"/>
      <c r="AK28" s="50"/>
      <c r="AL28" s="50"/>
      <c r="AM28" s="50"/>
      <c r="AN28" s="50"/>
      <c r="AO28" s="50"/>
      <c r="AP28" s="50"/>
    </row>
    <row r="29" spans="1:42" x14ac:dyDescent="0.25">
      <c r="A29" s="104"/>
      <c r="B29" s="50"/>
      <c r="C29" s="50"/>
      <c r="D29" s="50"/>
      <c r="E29" s="50"/>
      <c r="F29" s="50"/>
      <c r="G29" s="50"/>
      <c r="H29" s="50"/>
      <c r="I29" s="50"/>
      <c r="J29" s="50"/>
      <c r="K29" s="50"/>
      <c r="L29" s="50"/>
      <c r="M29" s="50"/>
      <c r="N29" s="50"/>
      <c r="O29" s="50"/>
      <c r="P29" s="50"/>
      <c r="Q29" s="50"/>
      <c r="R29" s="50"/>
      <c r="S29" s="50"/>
      <c r="T29" s="50"/>
      <c r="U29" s="50"/>
      <c r="V29" s="50"/>
      <c r="W29" s="50"/>
      <c r="X29" s="50"/>
      <c r="Y29" s="50"/>
      <c r="Z29" s="105"/>
      <c r="AA29" s="50"/>
      <c r="AB29" s="50"/>
      <c r="AC29" s="50"/>
      <c r="AD29" s="50"/>
      <c r="AE29" s="50"/>
      <c r="AF29" s="50"/>
      <c r="AG29" s="50"/>
      <c r="AH29" s="50"/>
      <c r="AI29" s="50"/>
      <c r="AJ29" s="50"/>
      <c r="AK29" s="50"/>
      <c r="AL29" s="50"/>
      <c r="AM29" s="50"/>
      <c r="AN29" s="50"/>
      <c r="AO29" s="50"/>
      <c r="AP29" s="50"/>
    </row>
    <row r="30" spans="1:42" x14ac:dyDescent="0.25">
      <c r="A30" s="104"/>
      <c r="B30" s="50"/>
      <c r="C30" s="50"/>
      <c r="D30" s="50"/>
      <c r="E30" s="50"/>
      <c r="F30" s="50"/>
      <c r="G30" s="50"/>
      <c r="H30" s="50"/>
      <c r="I30" s="50"/>
      <c r="J30" s="50"/>
      <c r="K30" s="50"/>
      <c r="L30" s="50"/>
      <c r="M30" s="50"/>
      <c r="N30" s="50"/>
      <c r="O30" s="50"/>
      <c r="P30" s="50"/>
      <c r="Q30" s="50"/>
      <c r="R30" s="50"/>
      <c r="S30" s="50"/>
      <c r="T30" s="50"/>
      <c r="U30" s="50"/>
      <c r="V30" s="50"/>
      <c r="W30" s="50"/>
      <c r="X30" s="50"/>
      <c r="Y30" s="50"/>
      <c r="Z30" s="105"/>
      <c r="AA30" s="50"/>
      <c r="AB30" s="50"/>
      <c r="AC30" s="50"/>
      <c r="AD30" s="50"/>
      <c r="AE30" s="50"/>
      <c r="AF30" s="50"/>
      <c r="AG30" s="50"/>
      <c r="AH30" s="50"/>
      <c r="AI30" s="50"/>
      <c r="AJ30" s="50"/>
      <c r="AK30" s="50"/>
      <c r="AL30" s="50"/>
      <c r="AM30" s="50"/>
      <c r="AN30" s="50"/>
      <c r="AO30" s="50"/>
      <c r="AP30" s="50"/>
    </row>
    <row r="31" spans="1:42" x14ac:dyDescent="0.25">
      <c r="A31" s="104"/>
      <c r="B31" s="50"/>
      <c r="C31" s="50"/>
      <c r="D31" s="50"/>
      <c r="E31" s="50"/>
      <c r="F31" s="50"/>
      <c r="G31" s="50"/>
      <c r="H31" s="50"/>
      <c r="I31" s="50"/>
      <c r="J31" s="50"/>
      <c r="K31" s="50"/>
      <c r="L31" s="50"/>
      <c r="M31" s="50"/>
      <c r="N31" s="50"/>
      <c r="O31" s="50"/>
      <c r="P31" s="50"/>
      <c r="Q31" s="50"/>
      <c r="R31" s="50"/>
      <c r="S31" s="50"/>
      <c r="T31" s="50"/>
      <c r="U31" s="50"/>
      <c r="V31" s="50"/>
      <c r="W31" s="50"/>
      <c r="X31" s="50"/>
      <c r="Y31" s="50"/>
      <c r="Z31" s="105"/>
      <c r="AA31" s="50"/>
      <c r="AB31" s="50"/>
      <c r="AC31" s="50"/>
      <c r="AD31" s="50"/>
      <c r="AE31" s="50"/>
      <c r="AF31" s="50"/>
      <c r="AG31" s="50"/>
      <c r="AH31" s="50"/>
      <c r="AI31" s="50"/>
      <c r="AJ31" s="50"/>
      <c r="AK31" s="50"/>
      <c r="AL31" s="50"/>
      <c r="AM31" s="50"/>
      <c r="AN31" s="50"/>
      <c r="AO31" s="50"/>
      <c r="AP31" s="50"/>
    </row>
    <row r="32" spans="1:42" x14ac:dyDescent="0.25">
      <c r="A32" s="104"/>
      <c r="B32" s="50"/>
      <c r="C32" s="50"/>
      <c r="D32" s="50"/>
      <c r="E32" s="50"/>
      <c r="F32" s="50"/>
      <c r="G32" s="50"/>
      <c r="H32" s="50"/>
      <c r="I32" s="50"/>
      <c r="J32" s="50"/>
      <c r="K32" s="50"/>
      <c r="L32" s="50"/>
      <c r="M32" s="50"/>
      <c r="N32" s="50"/>
      <c r="O32" s="50"/>
      <c r="P32" s="50"/>
      <c r="Q32" s="50"/>
      <c r="R32" s="50"/>
      <c r="S32" s="50"/>
      <c r="T32" s="50"/>
      <c r="U32" s="50"/>
      <c r="V32" s="50"/>
      <c r="W32" s="50"/>
      <c r="X32" s="50"/>
      <c r="Y32" s="50"/>
      <c r="Z32" s="105"/>
      <c r="AA32" s="50"/>
      <c r="AB32" s="50"/>
      <c r="AC32" s="50"/>
      <c r="AD32" s="50"/>
      <c r="AE32" s="50"/>
      <c r="AF32" s="50"/>
      <c r="AG32" s="50"/>
      <c r="AH32" s="50"/>
      <c r="AI32" s="50"/>
      <c r="AJ32" s="50"/>
      <c r="AK32" s="50"/>
      <c r="AL32" s="50"/>
      <c r="AM32" s="50"/>
      <c r="AN32" s="50"/>
      <c r="AO32" s="50"/>
      <c r="AP32" s="50"/>
    </row>
    <row r="33" spans="1:42" x14ac:dyDescent="0.25">
      <c r="A33" s="104"/>
      <c r="B33" s="50"/>
      <c r="C33" s="50"/>
      <c r="D33" s="50"/>
      <c r="E33" s="50"/>
      <c r="F33" s="50"/>
      <c r="G33" s="50"/>
      <c r="H33" s="50"/>
      <c r="I33" s="50"/>
      <c r="J33" s="50"/>
      <c r="K33" s="50"/>
      <c r="L33" s="50"/>
      <c r="M33" s="50"/>
      <c r="N33" s="50"/>
      <c r="O33" s="50"/>
      <c r="P33" s="50"/>
      <c r="Q33" s="50"/>
      <c r="R33" s="50"/>
      <c r="S33" s="50"/>
      <c r="T33" s="50"/>
      <c r="U33" s="50"/>
      <c r="V33" s="50"/>
      <c r="W33" s="50"/>
      <c r="X33" s="50"/>
      <c r="Y33" s="50"/>
      <c r="Z33" s="105"/>
      <c r="AA33" s="50"/>
      <c r="AB33" s="50"/>
      <c r="AC33" s="50"/>
      <c r="AD33" s="50"/>
      <c r="AE33" s="50"/>
      <c r="AF33" s="50"/>
      <c r="AG33" s="50"/>
      <c r="AH33" s="50"/>
      <c r="AI33" s="50"/>
      <c r="AJ33" s="50"/>
      <c r="AK33" s="50"/>
      <c r="AL33" s="50"/>
      <c r="AM33" s="50"/>
      <c r="AN33" s="50"/>
      <c r="AO33" s="50"/>
      <c r="AP33" s="50"/>
    </row>
    <row r="34" spans="1:42" x14ac:dyDescent="0.25">
      <c r="A34" s="104"/>
      <c r="B34" s="50"/>
      <c r="C34" s="50"/>
      <c r="D34" s="50"/>
      <c r="E34" s="50"/>
      <c r="F34" s="50"/>
      <c r="G34" s="50"/>
      <c r="H34" s="50"/>
      <c r="I34" s="50"/>
      <c r="J34" s="50"/>
      <c r="K34" s="50"/>
      <c r="L34" s="50"/>
      <c r="M34" s="50"/>
      <c r="N34" s="50"/>
      <c r="O34" s="50"/>
      <c r="P34" s="50"/>
      <c r="Q34" s="50"/>
      <c r="R34" s="50"/>
      <c r="S34" s="50"/>
      <c r="T34" s="50"/>
      <c r="U34" s="50"/>
      <c r="V34" s="50"/>
      <c r="W34" s="50"/>
      <c r="X34" s="50"/>
      <c r="Y34" s="50"/>
      <c r="Z34" s="105"/>
      <c r="AA34" s="50"/>
      <c r="AB34" s="50"/>
      <c r="AC34" s="50"/>
      <c r="AD34" s="50"/>
      <c r="AE34" s="50"/>
      <c r="AF34" s="50"/>
      <c r="AG34" s="50"/>
      <c r="AH34" s="50"/>
      <c r="AI34" s="50"/>
      <c r="AJ34" s="50"/>
      <c r="AK34" s="50"/>
      <c r="AL34" s="50"/>
      <c r="AM34" s="50"/>
      <c r="AN34" s="50"/>
      <c r="AO34" s="50"/>
      <c r="AP34" s="50"/>
    </row>
    <row r="35" spans="1:42" x14ac:dyDescent="0.25">
      <c r="A35" s="104"/>
      <c r="B35" s="50"/>
      <c r="C35" s="50"/>
      <c r="D35" s="50"/>
      <c r="E35" s="50"/>
      <c r="F35" s="50"/>
      <c r="G35" s="50"/>
      <c r="H35" s="50"/>
      <c r="I35" s="50"/>
      <c r="J35" s="50"/>
      <c r="K35" s="50"/>
      <c r="L35" s="50"/>
      <c r="M35" s="50"/>
      <c r="N35" s="50"/>
      <c r="O35" s="50"/>
      <c r="P35" s="50"/>
      <c r="Q35" s="50"/>
      <c r="R35" s="50"/>
      <c r="S35" s="50"/>
      <c r="T35" s="50"/>
      <c r="U35" s="50"/>
      <c r="V35" s="50"/>
      <c r="W35" s="50"/>
      <c r="X35" s="50"/>
      <c r="Y35" s="50"/>
      <c r="Z35" s="105"/>
      <c r="AA35" s="50"/>
      <c r="AB35" s="50"/>
      <c r="AC35" s="50"/>
      <c r="AD35" s="50"/>
      <c r="AE35" s="50"/>
      <c r="AF35" s="50"/>
      <c r="AG35" s="50"/>
      <c r="AH35" s="50"/>
      <c r="AI35" s="50"/>
      <c r="AJ35" s="50"/>
      <c r="AK35" s="50"/>
      <c r="AL35" s="50"/>
      <c r="AM35" s="50"/>
      <c r="AN35" s="50"/>
      <c r="AO35" s="50"/>
      <c r="AP35" s="50"/>
    </row>
    <row r="36" spans="1:42" x14ac:dyDescent="0.25">
      <c r="A36" s="104"/>
      <c r="B36" s="50"/>
      <c r="C36" s="50"/>
      <c r="D36" s="50"/>
      <c r="E36" s="50"/>
      <c r="F36" s="50"/>
      <c r="G36" s="50"/>
      <c r="H36" s="50"/>
      <c r="I36" s="50"/>
      <c r="J36" s="50"/>
      <c r="K36" s="50"/>
      <c r="L36" s="50"/>
      <c r="M36" s="50"/>
      <c r="N36" s="50"/>
      <c r="O36" s="50"/>
      <c r="P36" s="50"/>
      <c r="Q36" s="50"/>
      <c r="R36" s="50"/>
      <c r="S36" s="50"/>
      <c r="T36" s="50"/>
      <c r="U36" s="50"/>
      <c r="V36" s="50"/>
      <c r="W36" s="50"/>
      <c r="X36" s="50"/>
      <c r="Y36" s="50"/>
      <c r="Z36" s="105"/>
      <c r="AA36" s="50"/>
      <c r="AB36" s="50"/>
      <c r="AC36" s="50"/>
      <c r="AD36" s="50"/>
      <c r="AE36" s="50"/>
      <c r="AF36" s="50"/>
      <c r="AG36" s="50"/>
      <c r="AH36" s="50"/>
      <c r="AI36" s="50"/>
      <c r="AJ36" s="50"/>
      <c r="AK36" s="50"/>
      <c r="AL36" s="50"/>
      <c r="AM36" s="50"/>
      <c r="AN36" s="50"/>
      <c r="AO36" s="50"/>
      <c r="AP36" s="50"/>
    </row>
    <row r="37" spans="1:42" x14ac:dyDescent="0.25">
      <c r="A37" s="104"/>
      <c r="B37" s="50"/>
      <c r="C37" s="50"/>
      <c r="D37" s="50"/>
      <c r="E37" s="50"/>
      <c r="F37" s="50"/>
      <c r="G37" s="50"/>
      <c r="H37" s="50"/>
      <c r="I37" s="50"/>
      <c r="J37" s="50"/>
      <c r="K37" s="50"/>
      <c r="L37" s="50"/>
      <c r="M37" s="50"/>
      <c r="N37" s="50"/>
      <c r="O37" s="50"/>
      <c r="P37" s="50"/>
      <c r="Q37" s="50"/>
      <c r="R37" s="50"/>
      <c r="S37" s="50"/>
      <c r="T37" s="50"/>
      <c r="U37" s="50"/>
      <c r="V37" s="50"/>
      <c r="W37" s="50"/>
      <c r="X37" s="50"/>
      <c r="Y37" s="50"/>
      <c r="Z37" s="105"/>
      <c r="AA37" s="50"/>
      <c r="AB37" s="50"/>
      <c r="AC37" s="50"/>
      <c r="AD37" s="50"/>
      <c r="AE37" s="50"/>
      <c r="AF37" s="50"/>
      <c r="AG37" s="50"/>
      <c r="AH37" s="50"/>
      <c r="AI37" s="50"/>
      <c r="AJ37" s="50"/>
      <c r="AK37" s="50"/>
      <c r="AL37" s="50"/>
      <c r="AM37" s="50"/>
      <c r="AN37" s="50"/>
      <c r="AO37" s="50"/>
      <c r="AP37" s="50"/>
    </row>
    <row r="38" spans="1:42" x14ac:dyDescent="0.25">
      <c r="A38" s="104"/>
      <c r="B38" s="50"/>
      <c r="C38" s="50"/>
      <c r="D38" s="50"/>
      <c r="E38" s="50"/>
      <c r="F38" s="50"/>
      <c r="G38" s="50"/>
      <c r="H38" s="50"/>
      <c r="I38" s="50"/>
      <c r="J38" s="50"/>
      <c r="K38" s="50"/>
      <c r="L38" s="50"/>
      <c r="M38" s="50"/>
      <c r="N38" s="50"/>
      <c r="O38" s="50"/>
      <c r="P38" s="50"/>
      <c r="Q38" s="50"/>
      <c r="R38" s="50"/>
      <c r="S38" s="50"/>
      <c r="T38" s="50"/>
      <c r="U38" s="50"/>
      <c r="V38" s="50"/>
      <c r="W38" s="50"/>
      <c r="X38" s="50"/>
      <c r="Y38" s="50"/>
      <c r="Z38" s="105"/>
      <c r="AA38" s="50"/>
      <c r="AB38" s="50"/>
      <c r="AC38" s="50"/>
      <c r="AD38" s="50"/>
      <c r="AE38" s="50"/>
      <c r="AF38" s="50"/>
      <c r="AG38" s="50"/>
      <c r="AH38" s="50"/>
      <c r="AI38" s="50"/>
      <c r="AJ38" s="50"/>
      <c r="AK38" s="50"/>
      <c r="AL38" s="50"/>
      <c r="AM38" s="50"/>
      <c r="AN38" s="50"/>
      <c r="AO38" s="50"/>
      <c r="AP38" s="50"/>
    </row>
    <row r="39" spans="1:42" x14ac:dyDescent="0.25">
      <c r="A39" s="104"/>
      <c r="B39" s="50"/>
      <c r="C39" s="50"/>
      <c r="D39" s="50"/>
      <c r="E39" s="50"/>
      <c r="F39" s="50"/>
      <c r="G39" s="50"/>
      <c r="H39" s="50"/>
      <c r="I39" s="50"/>
      <c r="J39" s="50"/>
      <c r="K39" s="50"/>
      <c r="L39" s="50"/>
      <c r="M39" s="50"/>
      <c r="N39" s="50"/>
      <c r="O39" s="50"/>
      <c r="P39" s="50"/>
      <c r="Q39" s="50"/>
      <c r="R39" s="50"/>
      <c r="S39" s="50"/>
      <c r="T39" s="50"/>
      <c r="U39" s="50"/>
      <c r="V39" s="50"/>
      <c r="W39" s="50"/>
      <c r="X39" s="50"/>
      <c r="Y39" s="50"/>
      <c r="Z39" s="105"/>
      <c r="AA39" s="50"/>
      <c r="AB39" s="50"/>
      <c r="AC39" s="50"/>
      <c r="AD39" s="50"/>
      <c r="AE39" s="50"/>
      <c r="AF39" s="50"/>
      <c r="AG39" s="50"/>
      <c r="AH39" s="50"/>
      <c r="AI39" s="50"/>
      <c r="AJ39" s="50"/>
      <c r="AK39" s="50"/>
      <c r="AL39" s="50"/>
      <c r="AM39" s="50"/>
      <c r="AN39" s="50"/>
      <c r="AO39" s="50"/>
      <c r="AP39" s="50"/>
    </row>
    <row r="40" spans="1:42" x14ac:dyDescent="0.25">
      <c r="A40" s="104"/>
      <c r="B40" s="50"/>
      <c r="C40" s="50"/>
      <c r="D40" s="50"/>
      <c r="E40" s="50"/>
      <c r="F40" s="50"/>
      <c r="G40" s="50"/>
      <c r="H40" s="50"/>
      <c r="I40" s="50"/>
      <c r="J40" s="50"/>
      <c r="K40" s="50"/>
      <c r="L40" s="50"/>
      <c r="M40" s="50"/>
      <c r="N40" s="50"/>
      <c r="O40" s="50"/>
      <c r="P40" s="50"/>
      <c r="Q40" s="50"/>
      <c r="R40" s="50"/>
      <c r="S40" s="50"/>
      <c r="T40" s="50"/>
      <c r="U40" s="50"/>
      <c r="V40" s="50"/>
      <c r="W40" s="50"/>
      <c r="X40" s="50"/>
      <c r="Y40" s="50"/>
      <c r="Z40" s="105"/>
      <c r="AA40" s="50"/>
      <c r="AB40" s="50"/>
      <c r="AC40" s="50"/>
      <c r="AD40" s="50"/>
      <c r="AE40" s="50"/>
      <c r="AF40" s="50"/>
      <c r="AG40" s="50"/>
      <c r="AH40" s="50"/>
      <c r="AI40" s="50"/>
      <c r="AJ40" s="50"/>
      <c r="AK40" s="50"/>
      <c r="AL40" s="50"/>
      <c r="AM40" s="50"/>
      <c r="AN40" s="50"/>
      <c r="AO40" s="50"/>
      <c r="AP40" s="50"/>
    </row>
    <row r="41" spans="1:42" x14ac:dyDescent="0.25">
      <c r="A41" s="104"/>
      <c r="B41" s="50"/>
      <c r="C41" s="50"/>
      <c r="D41" s="50"/>
      <c r="E41" s="50"/>
      <c r="F41" s="50"/>
      <c r="G41" s="50"/>
      <c r="H41" s="50"/>
      <c r="I41" s="50"/>
      <c r="J41" s="50"/>
      <c r="K41" s="50"/>
      <c r="L41" s="50"/>
      <c r="M41" s="50"/>
      <c r="N41" s="50"/>
      <c r="O41" s="50"/>
      <c r="P41" s="50"/>
      <c r="Q41" s="50"/>
      <c r="R41" s="50"/>
      <c r="S41" s="50"/>
      <c r="T41" s="50"/>
      <c r="U41" s="50"/>
      <c r="V41" s="50"/>
      <c r="W41" s="50"/>
      <c r="X41" s="50"/>
      <c r="Y41" s="50"/>
      <c r="Z41" s="105"/>
      <c r="AA41" s="50"/>
      <c r="AB41" s="50"/>
      <c r="AC41" s="50"/>
      <c r="AD41" s="50"/>
      <c r="AE41" s="50"/>
      <c r="AF41" s="50"/>
      <c r="AG41" s="50"/>
      <c r="AH41" s="50"/>
      <c r="AI41" s="50"/>
      <c r="AJ41" s="50"/>
      <c r="AK41" s="50"/>
      <c r="AL41" s="50"/>
      <c r="AM41" s="50"/>
      <c r="AN41" s="50"/>
      <c r="AO41" s="50"/>
      <c r="AP41" s="50"/>
    </row>
    <row r="42" spans="1:42" x14ac:dyDescent="0.25">
      <c r="A42" s="104"/>
      <c r="B42" s="50"/>
      <c r="C42" s="50"/>
      <c r="D42" s="50"/>
      <c r="E42" s="50"/>
      <c r="F42" s="50"/>
      <c r="G42" s="50"/>
      <c r="H42" s="50"/>
      <c r="I42" s="50"/>
      <c r="J42" s="50"/>
      <c r="K42" s="50"/>
      <c r="L42" s="50"/>
      <c r="M42" s="50"/>
      <c r="N42" s="50"/>
      <c r="O42" s="50"/>
      <c r="P42" s="50"/>
      <c r="Q42" s="50"/>
      <c r="R42" s="50"/>
      <c r="S42" s="50"/>
      <c r="T42" s="50"/>
      <c r="U42" s="50"/>
      <c r="V42" s="50"/>
      <c r="W42" s="50"/>
      <c r="X42" s="50"/>
      <c r="Y42" s="50"/>
      <c r="Z42" s="105"/>
      <c r="AA42" s="50"/>
      <c r="AB42" s="50"/>
      <c r="AC42" s="50"/>
      <c r="AD42" s="50"/>
      <c r="AE42" s="50"/>
      <c r="AF42" s="50"/>
      <c r="AG42" s="50"/>
      <c r="AH42" s="50"/>
      <c r="AI42" s="50"/>
      <c r="AJ42" s="50"/>
      <c r="AK42" s="50"/>
      <c r="AL42" s="50"/>
      <c r="AM42" s="50"/>
      <c r="AN42" s="50"/>
      <c r="AO42" s="50"/>
      <c r="AP42" s="50"/>
    </row>
    <row r="43" spans="1:42" x14ac:dyDescent="0.25">
      <c r="A43" s="104"/>
      <c r="B43" s="50"/>
      <c r="C43" s="50"/>
      <c r="D43" s="50"/>
      <c r="E43" s="50"/>
      <c r="F43" s="50"/>
      <c r="G43" s="50"/>
      <c r="H43" s="50"/>
      <c r="I43" s="50"/>
      <c r="J43" s="50"/>
      <c r="K43" s="50"/>
      <c r="L43" s="50"/>
      <c r="M43" s="50"/>
      <c r="N43" s="50"/>
      <c r="O43" s="50"/>
      <c r="P43" s="50"/>
      <c r="Q43" s="50"/>
      <c r="R43" s="50"/>
      <c r="S43" s="50"/>
      <c r="T43" s="50"/>
      <c r="U43" s="50"/>
      <c r="V43" s="50"/>
      <c r="W43" s="50"/>
      <c r="X43" s="50"/>
      <c r="Y43" s="50"/>
      <c r="Z43" s="105"/>
      <c r="AA43" s="50"/>
      <c r="AB43" s="50"/>
      <c r="AC43" s="50"/>
      <c r="AD43" s="50"/>
      <c r="AE43" s="50"/>
      <c r="AF43" s="50"/>
      <c r="AG43" s="50"/>
      <c r="AH43" s="50"/>
      <c r="AI43" s="50"/>
      <c r="AJ43" s="50"/>
      <c r="AK43" s="50"/>
      <c r="AL43" s="50"/>
      <c r="AM43" s="50"/>
      <c r="AN43" s="50"/>
      <c r="AO43" s="50"/>
      <c r="AP43" s="50"/>
    </row>
    <row r="44" spans="1:42" x14ac:dyDescent="0.25">
      <c r="A44" s="104"/>
      <c r="B44" s="50"/>
      <c r="C44" s="50"/>
      <c r="D44" s="50"/>
      <c r="E44" s="50"/>
      <c r="F44" s="50"/>
      <c r="G44" s="50"/>
      <c r="H44" s="50"/>
      <c r="I44" s="50"/>
      <c r="J44" s="50"/>
      <c r="K44" s="50"/>
      <c r="L44" s="50"/>
      <c r="M44" s="50"/>
      <c r="N44" s="50"/>
      <c r="O44" s="50"/>
      <c r="P44" s="50"/>
      <c r="Q44" s="50"/>
      <c r="R44" s="50"/>
      <c r="S44" s="50"/>
      <c r="T44" s="50"/>
      <c r="U44" s="50"/>
      <c r="V44" s="50"/>
      <c r="W44" s="50"/>
      <c r="X44" s="50"/>
      <c r="Y44" s="50"/>
      <c r="Z44" s="105"/>
      <c r="AA44" s="50"/>
      <c r="AB44" s="50"/>
      <c r="AC44" s="50"/>
      <c r="AD44" s="50"/>
      <c r="AE44" s="50"/>
      <c r="AF44" s="50"/>
      <c r="AG44" s="50"/>
      <c r="AH44" s="50"/>
      <c r="AI44" s="50"/>
      <c r="AJ44" s="50"/>
      <c r="AK44" s="50"/>
      <c r="AL44" s="50"/>
      <c r="AM44" s="50"/>
      <c r="AN44" s="50"/>
      <c r="AO44" s="50"/>
      <c r="AP44" s="50"/>
    </row>
    <row r="45" spans="1:42" x14ac:dyDescent="0.25">
      <c r="A45" s="104"/>
      <c r="B45" s="50"/>
      <c r="C45" s="50"/>
      <c r="D45" s="50"/>
      <c r="E45" s="50"/>
      <c r="F45" s="50"/>
      <c r="G45" s="50"/>
      <c r="H45" s="50"/>
      <c r="I45" s="50"/>
      <c r="J45" s="50"/>
      <c r="K45" s="50"/>
      <c r="L45" s="50"/>
      <c r="M45" s="50"/>
      <c r="N45" s="50"/>
      <c r="O45" s="50"/>
      <c r="P45" s="50"/>
      <c r="Q45" s="50"/>
      <c r="R45" s="50"/>
      <c r="S45" s="50"/>
      <c r="T45" s="50"/>
      <c r="U45" s="50"/>
      <c r="V45" s="50"/>
      <c r="W45" s="50"/>
      <c r="X45" s="50"/>
      <c r="Y45" s="50"/>
      <c r="Z45" s="105"/>
      <c r="AA45" s="50"/>
      <c r="AB45" s="50"/>
      <c r="AC45" s="50"/>
      <c r="AD45" s="50"/>
      <c r="AE45" s="50"/>
      <c r="AF45" s="50"/>
      <c r="AG45" s="50"/>
      <c r="AH45" s="50"/>
      <c r="AI45" s="50"/>
      <c r="AJ45" s="50"/>
      <c r="AK45" s="50"/>
      <c r="AL45" s="50"/>
      <c r="AM45" s="50"/>
      <c r="AN45" s="50"/>
      <c r="AO45" s="50"/>
      <c r="AP45" s="50"/>
    </row>
    <row r="46" spans="1:42" x14ac:dyDescent="0.25">
      <c r="A46" s="104"/>
      <c r="B46" s="50"/>
      <c r="C46" s="50"/>
      <c r="D46" s="50"/>
      <c r="E46" s="50"/>
      <c r="F46" s="50"/>
      <c r="G46" s="50"/>
      <c r="H46" s="50"/>
      <c r="I46" s="50"/>
      <c r="J46" s="50"/>
      <c r="K46" s="50"/>
      <c r="L46" s="50"/>
      <c r="M46" s="50"/>
      <c r="N46" s="50"/>
      <c r="O46" s="50"/>
      <c r="P46" s="50"/>
      <c r="Q46" s="50"/>
      <c r="R46" s="50"/>
      <c r="S46" s="50"/>
      <c r="T46" s="50"/>
      <c r="U46" s="50"/>
      <c r="V46" s="50"/>
      <c r="W46" s="50"/>
      <c r="X46" s="50"/>
      <c r="Y46" s="50"/>
      <c r="Z46" s="105"/>
      <c r="AA46" s="50"/>
      <c r="AB46" s="50"/>
      <c r="AC46" s="50"/>
      <c r="AD46" s="50"/>
      <c r="AE46" s="50"/>
      <c r="AF46" s="50"/>
      <c r="AG46" s="50"/>
      <c r="AH46" s="50"/>
      <c r="AI46" s="50"/>
      <c r="AJ46" s="50"/>
      <c r="AK46" s="50"/>
      <c r="AL46" s="50"/>
      <c r="AM46" s="50"/>
      <c r="AN46" s="50"/>
      <c r="AO46" s="50"/>
      <c r="AP46" s="50"/>
    </row>
    <row r="47" spans="1:42" x14ac:dyDescent="0.25">
      <c r="A47" s="104"/>
      <c r="B47" s="50"/>
      <c r="C47" s="50"/>
      <c r="D47" s="50"/>
      <c r="E47" s="50"/>
      <c r="F47" s="50"/>
      <c r="G47" s="50"/>
      <c r="H47" s="50"/>
      <c r="I47" s="50"/>
      <c r="J47" s="50"/>
      <c r="K47" s="50"/>
      <c r="L47" s="50"/>
      <c r="M47" s="50"/>
      <c r="N47" s="50"/>
      <c r="O47" s="50"/>
      <c r="P47" s="50"/>
      <c r="Q47" s="50"/>
      <c r="R47" s="50"/>
      <c r="S47" s="50"/>
      <c r="T47" s="50"/>
      <c r="U47" s="50"/>
      <c r="V47" s="50"/>
      <c r="W47" s="50"/>
      <c r="X47" s="50"/>
      <c r="Y47" s="50"/>
      <c r="Z47" s="105"/>
      <c r="AA47" s="50"/>
      <c r="AB47" s="50"/>
      <c r="AC47" s="50"/>
      <c r="AD47" s="50"/>
      <c r="AE47" s="50"/>
      <c r="AF47" s="50"/>
      <c r="AG47" s="50"/>
      <c r="AH47" s="50"/>
      <c r="AI47" s="50"/>
      <c r="AJ47" s="50"/>
      <c r="AK47" s="50"/>
      <c r="AL47" s="50"/>
      <c r="AM47" s="50"/>
      <c r="AN47" s="50"/>
      <c r="AO47" s="50"/>
      <c r="AP47" s="50"/>
    </row>
    <row r="48" spans="1:42" x14ac:dyDescent="0.25">
      <c r="A48" s="104"/>
      <c r="B48" s="50"/>
      <c r="C48" s="50"/>
      <c r="D48" s="50"/>
      <c r="E48" s="50"/>
      <c r="F48" s="50"/>
      <c r="G48" s="50"/>
      <c r="H48" s="50"/>
      <c r="I48" s="50"/>
      <c r="J48" s="50"/>
      <c r="K48" s="50"/>
      <c r="L48" s="50"/>
      <c r="M48" s="50"/>
      <c r="N48" s="50"/>
      <c r="O48" s="50"/>
      <c r="P48" s="50"/>
      <c r="Q48" s="50"/>
      <c r="R48" s="50"/>
      <c r="S48" s="50"/>
      <c r="T48" s="50"/>
      <c r="U48" s="50"/>
      <c r="V48" s="50"/>
      <c r="W48" s="50"/>
      <c r="X48" s="50"/>
      <c r="Y48" s="50"/>
      <c r="Z48" s="105"/>
      <c r="AA48" s="50"/>
      <c r="AB48" s="50"/>
      <c r="AC48" s="50"/>
      <c r="AD48" s="50"/>
      <c r="AE48" s="50"/>
      <c r="AF48" s="50"/>
      <c r="AG48" s="50"/>
      <c r="AH48" s="50"/>
      <c r="AI48" s="50"/>
      <c r="AJ48" s="50"/>
      <c r="AK48" s="50"/>
      <c r="AL48" s="50"/>
      <c r="AM48" s="50"/>
      <c r="AN48" s="50"/>
      <c r="AO48" s="50"/>
      <c r="AP48" s="50"/>
    </row>
    <row r="49" spans="1:42" x14ac:dyDescent="0.25">
      <c r="A49" s="104"/>
      <c r="B49" s="50"/>
      <c r="C49" s="50"/>
      <c r="D49" s="50"/>
      <c r="E49" s="50"/>
      <c r="F49" s="50"/>
      <c r="G49" s="50"/>
      <c r="H49" s="50"/>
      <c r="I49" s="50"/>
      <c r="J49" s="50"/>
      <c r="K49" s="50"/>
      <c r="L49" s="50"/>
      <c r="M49" s="50"/>
      <c r="N49" s="50"/>
      <c r="O49" s="50"/>
      <c r="P49" s="50"/>
      <c r="Q49" s="50"/>
      <c r="R49" s="50"/>
      <c r="S49" s="50"/>
      <c r="T49" s="50"/>
      <c r="U49" s="50"/>
      <c r="V49" s="50"/>
      <c r="W49" s="50"/>
      <c r="X49" s="50"/>
      <c r="Y49" s="50"/>
      <c r="Z49" s="105"/>
      <c r="AA49" s="50"/>
      <c r="AB49" s="50"/>
      <c r="AC49" s="50"/>
      <c r="AD49" s="50"/>
      <c r="AE49" s="50"/>
      <c r="AF49" s="50"/>
      <c r="AG49" s="50"/>
      <c r="AH49" s="50"/>
      <c r="AI49" s="50"/>
      <c r="AJ49" s="50"/>
      <c r="AK49" s="50"/>
      <c r="AL49" s="50"/>
      <c r="AM49" s="50"/>
      <c r="AN49" s="50"/>
      <c r="AO49" s="50"/>
      <c r="AP49" s="50"/>
    </row>
    <row r="50" spans="1:42" x14ac:dyDescent="0.25">
      <c r="A50" s="104"/>
      <c r="B50" s="50"/>
      <c r="C50" s="50"/>
      <c r="D50" s="50"/>
      <c r="E50" s="50"/>
      <c r="F50" s="50"/>
      <c r="G50" s="50"/>
      <c r="H50" s="50"/>
      <c r="I50" s="50"/>
      <c r="J50" s="50"/>
      <c r="K50" s="50"/>
      <c r="L50" s="50"/>
      <c r="M50" s="50"/>
      <c r="N50" s="50"/>
      <c r="O50" s="50"/>
      <c r="P50" s="50"/>
      <c r="Q50" s="50"/>
      <c r="R50" s="50"/>
      <c r="S50" s="50"/>
      <c r="T50" s="50"/>
      <c r="U50" s="50"/>
      <c r="V50" s="50"/>
      <c r="W50" s="50"/>
      <c r="X50" s="50"/>
      <c r="Y50" s="50"/>
      <c r="Z50" s="105"/>
      <c r="AA50" s="50"/>
      <c r="AB50" s="50"/>
      <c r="AC50" s="50"/>
      <c r="AD50" s="50"/>
      <c r="AE50" s="50"/>
      <c r="AF50" s="50"/>
      <c r="AG50" s="50"/>
      <c r="AH50" s="50"/>
      <c r="AI50" s="50"/>
      <c r="AJ50" s="50"/>
      <c r="AK50" s="50"/>
      <c r="AL50" s="50"/>
      <c r="AM50" s="50"/>
      <c r="AN50" s="50"/>
      <c r="AO50" s="50"/>
      <c r="AP50" s="50"/>
    </row>
    <row r="51" spans="1:42" x14ac:dyDescent="0.25">
      <c r="A51" s="104"/>
      <c r="B51" s="50"/>
      <c r="C51" s="50"/>
      <c r="D51" s="50"/>
      <c r="E51" s="50"/>
      <c r="F51" s="50"/>
      <c r="G51" s="50"/>
      <c r="H51" s="50"/>
      <c r="I51" s="50"/>
      <c r="J51" s="50"/>
      <c r="K51" s="50"/>
      <c r="L51" s="50"/>
      <c r="M51" s="50"/>
      <c r="N51" s="50"/>
      <c r="O51" s="50"/>
      <c r="P51" s="50"/>
      <c r="Q51" s="50"/>
      <c r="R51" s="50"/>
      <c r="S51" s="50"/>
      <c r="T51" s="50"/>
      <c r="U51" s="50"/>
      <c r="V51" s="50"/>
      <c r="W51" s="50"/>
      <c r="X51" s="50"/>
      <c r="Y51" s="50"/>
      <c r="Z51" s="105"/>
      <c r="AA51" s="50"/>
      <c r="AB51" s="50"/>
      <c r="AC51" s="50"/>
      <c r="AD51" s="50"/>
      <c r="AE51" s="50"/>
      <c r="AF51" s="50"/>
      <c r="AG51" s="50"/>
      <c r="AH51" s="50"/>
      <c r="AI51" s="50"/>
      <c r="AJ51" s="50"/>
      <c r="AK51" s="50"/>
      <c r="AL51" s="50"/>
      <c r="AM51" s="50"/>
      <c r="AN51" s="50"/>
      <c r="AO51" s="50"/>
      <c r="AP51" s="50"/>
    </row>
    <row r="52" spans="1:42" x14ac:dyDescent="0.25">
      <c r="A52" s="104"/>
      <c r="B52" s="50"/>
      <c r="C52" s="50"/>
      <c r="D52" s="50"/>
      <c r="E52" s="50"/>
      <c r="F52" s="50"/>
      <c r="G52" s="50"/>
      <c r="H52" s="50"/>
      <c r="I52" s="50"/>
      <c r="J52" s="50"/>
      <c r="K52" s="50"/>
      <c r="L52" s="50"/>
      <c r="M52" s="50"/>
      <c r="N52" s="50"/>
      <c r="O52" s="50"/>
      <c r="P52" s="50"/>
      <c r="Q52" s="50"/>
      <c r="R52" s="50"/>
      <c r="S52" s="50"/>
      <c r="T52" s="50"/>
      <c r="U52" s="50"/>
      <c r="V52" s="50"/>
      <c r="W52" s="50"/>
      <c r="X52" s="50"/>
      <c r="Y52" s="50"/>
      <c r="Z52" s="105"/>
      <c r="AA52" s="50"/>
      <c r="AB52" s="50"/>
      <c r="AC52" s="50"/>
      <c r="AD52" s="50"/>
      <c r="AE52" s="50"/>
      <c r="AF52" s="50"/>
      <c r="AG52" s="50"/>
      <c r="AH52" s="50"/>
      <c r="AI52" s="50"/>
      <c r="AJ52" s="50"/>
      <c r="AK52" s="50"/>
      <c r="AL52" s="50"/>
      <c r="AM52" s="50"/>
      <c r="AN52" s="50"/>
      <c r="AO52" s="50"/>
      <c r="AP52" s="50"/>
    </row>
    <row r="53" spans="1:42" x14ac:dyDescent="0.25">
      <c r="A53" s="104"/>
      <c r="B53" s="50"/>
      <c r="C53" s="50"/>
      <c r="D53" s="50"/>
      <c r="E53" s="50"/>
      <c r="F53" s="50"/>
      <c r="G53" s="50"/>
      <c r="H53" s="50"/>
      <c r="I53" s="50"/>
      <c r="J53" s="50"/>
      <c r="K53" s="50"/>
      <c r="L53" s="50"/>
      <c r="M53" s="50"/>
      <c r="N53" s="50"/>
      <c r="O53" s="50"/>
      <c r="P53" s="50"/>
      <c r="Q53" s="50"/>
      <c r="R53" s="50"/>
      <c r="S53" s="50"/>
      <c r="T53" s="50"/>
      <c r="U53" s="50"/>
      <c r="V53" s="50"/>
      <c r="W53" s="50"/>
      <c r="X53" s="50"/>
      <c r="Y53" s="50"/>
      <c r="Z53" s="105"/>
      <c r="AA53" s="50"/>
      <c r="AB53" s="50"/>
      <c r="AC53" s="50"/>
      <c r="AD53" s="50"/>
      <c r="AE53" s="50"/>
      <c r="AF53" s="50"/>
      <c r="AG53" s="50"/>
      <c r="AH53" s="50"/>
      <c r="AI53" s="50"/>
      <c r="AJ53" s="50"/>
      <c r="AK53" s="50"/>
      <c r="AL53" s="50"/>
      <c r="AM53" s="50"/>
      <c r="AN53" s="50"/>
      <c r="AO53" s="50"/>
      <c r="AP53" s="50"/>
    </row>
    <row r="54" spans="1:42" x14ac:dyDescent="0.25">
      <c r="A54" s="104"/>
      <c r="B54" s="50"/>
      <c r="C54" s="50"/>
      <c r="D54" s="50"/>
      <c r="E54" s="50"/>
      <c r="F54" s="50"/>
      <c r="G54" s="50"/>
      <c r="H54" s="50"/>
      <c r="I54" s="50"/>
      <c r="J54" s="50"/>
      <c r="K54" s="50"/>
      <c r="L54" s="50"/>
      <c r="M54" s="50"/>
      <c r="N54" s="50"/>
      <c r="O54" s="50"/>
      <c r="P54" s="50"/>
      <c r="Q54" s="50"/>
      <c r="R54" s="50"/>
      <c r="S54" s="50"/>
      <c r="T54" s="50"/>
      <c r="U54" s="50"/>
      <c r="V54" s="50"/>
      <c r="W54" s="50"/>
      <c r="X54" s="50"/>
      <c r="Y54" s="50"/>
      <c r="Z54" s="105"/>
      <c r="AA54" s="50"/>
      <c r="AB54" s="50"/>
      <c r="AC54" s="50"/>
      <c r="AD54" s="50"/>
      <c r="AE54" s="50"/>
      <c r="AF54" s="50"/>
      <c r="AG54" s="50"/>
      <c r="AH54" s="50"/>
      <c r="AI54" s="50"/>
      <c r="AJ54" s="50"/>
      <c r="AK54" s="50"/>
      <c r="AL54" s="50"/>
      <c r="AM54" s="50"/>
      <c r="AN54" s="50"/>
      <c r="AO54" s="50"/>
      <c r="AP54" s="50"/>
    </row>
    <row r="55" spans="1:42" x14ac:dyDescent="0.25">
      <c r="A55" s="104"/>
      <c r="B55" s="50"/>
      <c r="C55" s="50"/>
      <c r="D55" s="50"/>
      <c r="E55" s="50"/>
      <c r="F55" s="50"/>
      <c r="G55" s="50"/>
      <c r="H55" s="50"/>
      <c r="I55" s="50"/>
      <c r="J55" s="50"/>
      <c r="K55" s="50"/>
      <c r="L55" s="50"/>
      <c r="M55" s="50"/>
      <c r="N55" s="50"/>
      <c r="O55" s="50"/>
      <c r="P55" s="50"/>
      <c r="Q55" s="50"/>
      <c r="R55" s="50"/>
      <c r="S55" s="50"/>
      <c r="T55" s="50"/>
      <c r="U55" s="50"/>
      <c r="V55" s="50"/>
      <c r="W55" s="50"/>
      <c r="X55" s="50"/>
      <c r="Y55" s="50"/>
      <c r="Z55" s="105"/>
      <c r="AA55" s="50"/>
      <c r="AB55" s="50"/>
      <c r="AC55" s="50"/>
      <c r="AD55" s="50"/>
      <c r="AE55" s="50"/>
      <c r="AF55" s="50"/>
      <c r="AG55" s="50"/>
      <c r="AH55" s="50"/>
      <c r="AI55" s="50"/>
      <c r="AJ55" s="50"/>
      <c r="AK55" s="50"/>
      <c r="AL55" s="50"/>
      <c r="AM55" s="50"/>
      <c r="AN55" s="50"/>
      <c r="AO55" s="50"/>
      <c r="AP55" s="50"/>
    </row>
    <row r="56" spans="1:42" x14ac:dyDescent="0.25">
      <c r="A56" s="104"/>
      <c r="B56" s="50"/>
      <c r="C56" s="50"/>
      <c r="D56" s="50"/>
      <c r="E56" s="50"/>
      <c r="F56" s="50"/>
      <c r="G56" s="50"/>
      <c r="H56" s="50"/>
      <c r="I56" s="50"/>
      <c r="J56" s="50"/>
      <c r="K56" s="50"/>
      <c r="L56" s="50"/>
      <c r="M56" s="50"/>
      <c r="N56" s="50"/>
      <c r="O56" s="50"/>
      <c r="P56" s="50"/>
      <c r="Q56" s="50"/>
      <c r="R56" s="50"/>
      <c r="S56" s="50"/>
      <c r="T56" s="50"/>
      <c r="U56" s="50"/>
      <c r="V56" s="50"/>
      <c r="W56" s="50"/>
      <c r="X56" s="50"/>
      <c r="Y56" s="50"/>
      <c r="Z56" s="105"/>
      <c r="AA56" s="50"/>
      <c r="AB56" s="50"/>
      <c r="AC56" s="50"/>
      <c r="AD56" s="50"/>
      <c r="AE56" s="50"/>
      <c r="AF56" s="50"/>
      <c r="AG56" s="50"/>
      <c r="AH56" s="50"/>
      <c r="AI56" s="50"/>
      <c r="AJ56" s="50"/>
      <c r="AK56" s="50"/>
      <c r="AL56" s="50"/>
      <c r="AM56" s="50"/>
      <c r="AN56" s="50"/>
      <c r="AO56" s="50"/>
      <c r="AP56" s="50"/>
    </row>
    <row r="57" spans="1:42" x14ac:dyDescent="0.25">
      <c r="A57" s="104"/>
      <c r="B57" s="50"/>
      <c r="C57" s="50"/>
      <c r="D57" s="50"/>
      <c r="E57" s="50"/>
      <c r="F57" s="50"/>
      <c r="G57" s="50"/>
      <c r="H57" s="50"/>
      <c r="I57" s="50"/>
      <c r="J57" s="50"/>
      <c r="K57" s="50"/>
      <c r="L57" s="50"/>
      <c r="M57" s="50"/>
      <c r="N57" s="50"/>
      <c r="O57" s="50"/>
      <c r="P57" s="50"/>
      <c r="Q57" s="50"/>
      <c r="R57" s="50"/>
      <c r="S57" s="50"/>
      <c r="T57" s="50"/>
      <c r="U57" s="50"/>
      <c r="V57" s="50"/>
      <c r="W57" s="50"/>
      <c r="X57" s="50"/>
      <c r="Y57" s="50"/>
      <c r="Z57" s="105"/>
      <c r="AA57" s="50"/>
      <c r="AB57" s="50"/>
      <c r="AC57" s="50"/>
      <c r="AD57" s="50"/>
      <c r="AE57" s="50"/>
      <c r="AF57" s="50"/>
      <c r="AG57" s="50"/>
      <c r="AH57" s="50"/>
      <c r="AI57" s="50"/>
      <c r="AJ57" s="50"/>
      <c r="AK57" s="50"/>
      <c r="AL57" s="50"/>
      <c r="AM57" s="50"/>
      <c r="AN57" s="50"/>
      <c r="AO57" s="50"/>
      <c r="AP57" s="50"/>
    </row>
    <row r="58" spans="1:42" x14ac:dyDescent="0.25">
      <c r="A58" s="104"/>
      <c r="B58" s="50"/>
      <c r="C58" s="50"/>
      <c r="D58" s="50"/>
      <c r="E58" s="50"/>
      <c r="F58" s="50"/>
      <c r="G58" s="50"/>
      <c r="H58" s="50"/>
      <c r="I58" s="50"/>
      <c r="J58" s="50"/>
      <c r="K58" s="50"/>
      <c r="L58" s="50"/>
      <c r="M58" s="50"/>
      <c r="N58" s="50"/>
      <c r="O58" s="50"/>
      <c r="P58" s="50"/>
      <c r="Q58" s="50"/>
      <c r="R58" s="50"/>
      <c r="S58" s="50"/>
      <c r="T58" s="50"/>
      <c r="U58" s="50"/>
      <c r="V58" s="50"/>
      <c r="W58" s="50"/>
      <c r="X58" s="50"/>
      <c r="Y58" s="50"/>
      <c r="Z58" s="105"/>
      <c r="AA58" s="50"/>
      <c r="AB58" s="50"/>
      <c r="AC58" s="50"/>
      <c r="AD58" s="50"/>
      <c r="AE58" s="50"/>
      <c r="AF58" s="50"/>
      <c r="AG58" s="50"/>
      <c r="AH58" s="50"/>
      <c r="AI58" s="50"/>
      <c r="AJ58" s="50"/>
      <c r="AK58" s="50"/>
      <c r="AL58" s="50"/>
      <c r="AM58" s="50"/>
      <c r="AN58" s="50"/>
      <c r="AO58" s="50"/>
      <c r="AP58" s="50"/>
    </row>
    <row r="59" spans="1:42" x14ac:dyDescent="0.25">
      <c r="A59" s="104"/>
      <c r="B59" s="50"/>
      <c r="C59" s="50"/>
      <c r="D59" s="50"/>
      <c r="E59" s="50"/>
      <c r="F59" s="50"/>
      <c r="G59" s="50"/>
      <c r="H59" s="50"/>
      <c r="I59" s="50"/>
      <c r="J59" s="50"/>
      <c r="K59" s="50"/>
      <c r="L59" s="50"/>
      <c r="M59" s="50"/>
      <c r="N59" s="50"/>
      <c r="O59" s="50"/>
      <c r="P59" s="50"/>
      <c r="Q59" s="50"/>
      <c r="R59" s="50"/>
      <c r="S59" s="50"/>
      <c r="T59" s="50"/>
      <c r="U59" s="50"/>
      <c r="V59" s="50"/>
      <c r="W59" s="50"/>
      <c r="X59" s="50"/>
      <c r="Y59" s="50"/>
      <c r="Z59" s="105"/>
      <c r="AA59" s="50"/>
      <c r="AB59" s="50"/>
      <c r="AC59" s="50"/>
      <c r="AD59" s="50"/>
      <c r="AE59" s="50"/>
      <c r="AF59" s="50"/>
      <c r="AG59" s="50"/>
      <c r="AH59" s="50"/>
      <c r="AI59" s="50"/>
      <c r="AJ59" s="50"/>
      <c r="AK59" s="50"/>
      <c r="AL59" s="50"/>
      <c r="AM59" s="50"/>
      <c r="AN59" s="50"/>
      <c r="AO59" s="50"/>
      <c r="AP59" s="50"/>
    </row>
    <row r="60" spans="1:42" x14ac:dyDescent="0.25">
      <c r="A60" s="104"/>
      <c r="B60" s="50"/>
      <c r="C60" s="50"/>
      <c r="D60" s="50"/>
      <c r="E60" s="50"/>
      <c r="F60" s="50"/>
      <c r="G60" s="50"/>
      <c r="H60" s="50"/>
      <c r="I60" s="50"/>
      <c r="J60" s="50"/>
      <c r="K60" s="50"/>
      <c r="L60" s="50"/>
      <c r="M60" s="50"/>
      <c r="N60" s="50"/>
      <c r="O60" s="50"/>
      <c r="P60" s="50"/>
      <c r="Q60" s="50"/>
      <c r="R60" s="50"/>
      <c r="S60" s="50"/>
      <c r="T60" s="50"/>
      <c r="U60" s="50"/>
      <c r="V60" s="50"/>
      <c r="W60" s="50"/>
      <c r="X60" s="50"/>
      <c r="Y60" s="50"/>
      <c r="Z60" s="105"/>
      <c r="AA60" s="50"/>
      <c r="AB60" s="50"/>
      <c r="AC60" s="50"/>
      <c r="AD60" s="50"/>
      <c r="AE60" s="50"/>
      <c r="AF60" s="50"/>
      <c r="AG60" s="50"/>
      <c r="AH60" s="50"/>
      <c r="AI60" s="50"/>
      <c r="AJ60" s="50"/>
      <c r="AK60" s="50"/>
      <c r="AL60" s="50"/>
      <c r="AM60" s="50"/>
      <c r="AN60" s="50"/>
      <c r="AO60" s="50"/>
      <c r="AP60" s="50"/>
    </row>
    <row r="61" spans="1:42" x14ac:dyDescent="0.25">
      <c r="A61" s="104"/>
      <c r="B61" s="50"/>
      <c r="C61" s="50"/>
      <c r="D61" s="50"/>
      <c r="E61" s="50"/>
      <c r="F61" s="50"/>
      <c r="G61" s="50"/>
      <c r="H61" s="50"/>
      <c r="I61" s="50"/>
      <c r="J61" s="50"/>
      <c r="K61" s="50"/>
      <c r="L61" s="50"/>
      <c r="M61" s="50"/>
      <c r="N61" s="50"/>
      <c r="O61" s="50"/>
      <c r="P61" s="50"/>
      <c r="Q61" s="50"/>
      <c r="R61" s="50"/>
      <c r="S61" s="50"/>
      <c r="T61" s="50"/>
      <c r="U61" s="50"/>
      <c r="V61" s="50"/>
      <c r="W61" s="50"/>
      <c r="X61" s="50"/>
      <c r="Y61" s="50"/>
      <c r="Z61" s="105"/>
      <c r="AA61" s="50"/>
      <c r="AB61" s="50"/>
      <c r="AC61" s="50"/>
      <c r="AD61" s="50"/>
      <c r="AE61" s="50"/>
      <c r="AF61" s="50"/>
      <c r="AG61" s="50"/>
      <c r="AH61" s="50"/>
      <c r="AI61" s="50"/>
      <c r="AJ61" s="50"/>
      <c r="AK61" s="50"/>
      <c r="AL61" s="50"/>
      <c r="AM61" s="50"/>
      <c r="AN61" s="50"/>
      <c r="AO61" s="50"/>
      <c r="AP61" s="50"/>
    </row>
    <row r="62" spans="1:42" x14ac:dyDescent="0.25">
      <c r="A62" s="98"/>
      <c r="Z62" s="100"/>
    </row>
    <row r="63" spans="1:42" x14ac:dyDescent="0.25">
      <c r="A63" s="98"/>
      <c r="Z63" s="100"/>
    </row>
    <row r="64" spans="1:42" x14ac:dyDescent="0.25">
      <c r="A64" s="98"/>
      <c r="Z64" s="100"/>
    </row>
    <row r="65" spans="1:26" x14ac:dyDescent="0.25">
      <c r="A65" s="98"/>
      <c r="Z65" s="100"/>
    </row>
    <row r="66" spans="1:26" x14ac:dyDescent="0.25">
      <c r="A66" s="98"/>
      <c r="Z66" s="100"/>
    </row>
    <row r="67" spans="1:26" x14ac:dyDescent="0.25">
      <c r="A67" s="98"/>
      <c r="Z67" s="100"/>
    </row>
    <row r="68" spans="1:26" x14ac:dyDescent="0.25">
      <c r="A68" s="98"/>
      <c r="Z68" s="100"/>
    </row>
    <row r="69" spans="1:26" x14ac:dyDescent="0.25">
      <c r="A69" s="98"/>
      <c r="Z69" s="100"/>
    </row>
    <row r="70" spans="1:26" x14ac:dyDescent="0.25">
      <c r="A70" s="98"/>
      <c r="Z70" s="100"/>
    </row>
    <row r="71" spans="1:26" x14ac:dyDescent="0.25">
      <c r="A71" s="98"/>
      <c r="Z71" s="100"/>
    </row>
    <row r="72" spans="1:26" x14ac:dyDescent="0.25">
      <c r="A72" s="98"/>
      <c r="Z72" s="100"/>
    </row>
    <row r="73" spans="1:26" x14ac:dyDescent="0.25">
      <c r="A73" s="98"/>
      <c r="Z73" s="100"/>
    </row>
    <row r="74" spans="1:26" x14ac:dyDescent="0.25">
      <c r="A74" s="98"/>
      <c r="Z74" s="100"/>
    </row>
    <row r="75" spans="1:26" x14ac:dyDescent="0.25">
      <c r="A75" s="98"/>
      <c r="Z75" s="100"/>
    </row>
    <row r="76" spans="1:26" x14ac:dyDescent="0.25">
      <c r="A76" s="98"/>
      <c r="Z76" s="100"/>
    </row>
    <row r="77" spans="1:26" x14ac:dyDescent="0.25">
      <c r="A77" s="98"/>
      <c r="Z77" s="100"/>
    </row>
    <row r="78" spans="1:26" x14ac:dyDescent="0.25">
      <c r="A78" s="98"/>
      <c r="Z78" s="100"/>
    </row>
    <row r="79" spans="1:26" x14ac:dyDescent="0.25">
      <c r="A79" s="98"/>
      <c r="Z79" s="100"/>
    </row>
    <row r="80" spans="1:26" x14ac:dyDescent="0.25">
      <c r="A80" s="98"/>
      <c r="Z80" s="100"/>
    </row>
    <row r="81" spans="1:26" x14ac:dyDescent="0.25">
      <c r="A81" s="98"/>
      <c r="Z81" s="100"/>
    </row>
    <row r="82" spans="1:26" x14ac:dyDescent="0.25">
      <c r="A82" s="98"/>
      <c r="Z82" s="100"/>
    </row>
    <row r="83" spans="1:26" x14ac:dyDescent="0.25">
      <c r="A83" s="98"/>
      <c r="Z83" s="100"/>
    </row>
    <row r="84" spans="1:26" x14ac:dyDescent="0.25">
      <c r="A84" s="98"/>
      <c r="Z84" s="100"/>
    </row>
    <row r="85" spans="1:26" x14ac:dyDescent="0.25">
      <c r="A85" s="98"/>
      <c r="Z85" s="100"/>
    </row>
    <row r="86" spans="1:26" x14ac:dyDescent="0.25">
      <c r="A86" s="98"/>
      <c r="Z86" s="100"/>
    </row>
    <row r="87" spans="1:26" x14ac:dyDescent="0.25">
      <c r="A87" s="98"/>
      <c r="Z87" s="100"/>
    </row>
    <row r="88" spans="1:26" x14ac:dyDescent="0.25">
      <c r="A88" s="98"/>
      <c r="Z88" s="100"/>
    </row>
    <row r="89" spans="1:26" x14ac:dyDescent="0.25">
      <c r="A89" s="98"/>
      <c r="Z89" s="100"/>
    </row>
    <row r="90" spans="1:26" x14ac:dyDescent="0.25">
      <c r="A90" s="98"/>
      <c r="Z90" s="100"/>
    </row>
    <row r="91" spans="1:26" x14ac:dyDescent="0.25">
      <c r="A91" s="98"/>
      <c r="Z91" s="100"/>
    </row>
    <row r="92" spans="1:26" x14ac:dyDescent="0.25">
      <c r="A92" s="98"/>
      <c r="Z92" s="100"/>
    </row>
    <row r="93" spans="1:26" x14ac:dyDescent="0.25">
      <c r="A93" s="98"/>
      <c r="Z93" s="100"/>
    </row>
    <row r="94" spans="1:26" x14ac:dyDescent="0.25">
      <c r="A94" s="98"/>
      <c r="Z94" s="100"/>
    </row>
    <row r="95" spans="1:26" x14ac:dyDescent="0.25">
      <c r="A95" s="98"/>
      <c r="Z95" s="100"/>
    </row>
    <row r="96" spans="1:26" x14ac:dyDescent="0.25">
      <c r="A96" s="98"/>
      <c r="Z96" s="100"/>
    </row>
    <row r="97" spans="1:26" x14ac:dyDescent="0.25">
      <c r="A97" s="98"/>
      <c r="Z97" s="100"/>
    </row>
    <row r="98" spans="1:26" x14ac:dyDescent="0.25">
      <c r="A98" s="98"/>
      <c r="Z98" s="100"/>
    </row>
    <row r="99" spans="1:26" x14ac:dyDescent="0.25">
      <c r="A99" s="98"/>
      <c r="Z99" s="100"/>
    </row>
    <row r="100" spans="1:26" x14ac:dyDescent="0.25">
      <c r="A100" s="98"/>
      <c r="Z100" s="100"/>
    </row>
    <row r="101" spans="1:26" x14ac:dyDescent="0.25">
      <c r="A101" s="98"/>
      <c r="Z101" s="100"/>
    </row>
    <row r="102" spans="1:26" x14ac:dyDescent="0.25">
      <c r="A102" s="98"/>
      <c r="Z102" s="100"/>
    </row>
    <row r="103" spans="1:26" x14ac:dyDescent="0.25">
      <c r="A103" s="98"/>
      <c r="Z103" s="100"/>
    </row>
    <row r="104" spans="1:26" x14ac:dyDescent="0.25">
      <c r="A104" s="98"/>
      <c r="Z104" s="100"/>
    </row>
    <row r="105" spans="1:26" x14ac:dyDescent="0.25">
      <c r="A105" s="98"/>
      <c r="Z105" s="100"/>
    </row>
    <row r="106" spans="1:26" x14ac:dyDescent="0.25">
      <c r="A106" s="98"/>
      <c r="Z106" s="100"/>
    </row>
    <row r="107" spans="1:26" x14ac:dyDescent="0.25">
      <c r="A107" s="98"/>
      <c r="Z107" s="100"/>
    </row>
    <row r="108" spans="1:26" x14ac:dyDescent="0.25">
      <c r="A108" s="98"/>
      <c r="Z108" s="100"/>
    </row>
    <row r="109" spans="1:26" x14ac:dyDescent="0.25">
      <c r="A109" s="98"/>
      <c r="Z109" s="100"/>
    </row>
    <row r="110" spans="1:26" x14ac:dyDescent="0.25">
      <c r="A110" s="98"/>
      <c r="Z110" s="100"/>
    </row>
    <row r="111" spans="1:26" x14ac:dyDescent="0.25">
      <c r="A111" s="98"/>
      <c r="Z111" s="100"/>
    </row>
    <row r="112" spans="1:26" x14ac:dyDescent="0.25">
      <c r="A112" s="98"/>
      <c r="Z112" s="100"/>
    </row>
    <row r="113" spans="1:26" x14ac:dyDescent="0.25">
      <c r="A113" s="98"/>
      <c r="Z113" s="100"/>
    </row>
    <row r="114" spans="1:26" x14ac:dyDescent="0.25">
      <c r="A114" s="98"/>
      <c r="Z114" s="100"/>
    </row>
    <row r="115" spans="1:26" x14ac:dyDescent="0.25">
      <c r="A115" s="98"/>
      <c r="Z115" s="100"/>
    </row>
    <row r="116" spans="1:26" x14ac:dyDescent="0.25">
      <c r="A116" s="98"/>
      <c r="Z116" s="100"/>
    </row>
    <row r="117" spans="1:26" x14ac:dyDescent="0.25">
      <c r="A117" s="98"/>
      <c r="Z117" s="100"/>
    </row>
    <row r="118" spans="1:26" x14ac:dyDescent="0.25">
      <c r="A118" s="98"/>
      <c r="Z118" s="100"/>
    </row>
    <row r="119" spans="1:26" x14ac:dyDescent="0.25">
      <c r="A119" s="98"/>
      <c r="Z119" s="100"/>
    </row>
    <row r="120" spans="1:26" x14ac:dyDescent="0.25">
      <c r="A120" s="98"/>
      <c r="Z120" s="100"/>
    </row>
    <row r="121" spans="1:26" x14ac:dyDescent="0.25">
      <c r="A121" s="98"/>
      <c r="Z121" s="100"/>
    </row>
    <row r="122" spans="1:26" x14ac:dyDescent="0.25">
      <c r="A122" s="98"/>
      <c r="Z122" s="100"/>
    </row>
    <row r="123" spans="1:26" x14ac:dyDescent="0.25">
      <c r="A123" s="98"/>
      <c r="Z123" s="100"/>
    </row>
    <row r="124" spans="1:26" x14ac:dyDescent="0.25">
      <c r="A124" s="98"/>
      <c r="Z124" s="100"/>
    </row>
    <row r="125" spans="1:26" x14ac:dyDescent="0.25">
      <c r="A125" s="98"/>
      <c r="Z125" s="100"/>
    </row>
    <row r="126" spans="1:26" x14ac:dyDescent="0.25">
      <c r="A126" s="98"/>
      <c r="Z126" s="100"/>
    </row>
    <row r="127" spans="1:26" x14ac:dyDescent="0.25">
      <c r="A127" s="98"/>
      <c r="Z127" s="100"/>
    </row>
    <row r="128" spans="1:26" x14ac:dyDescent="0.25">
      <c r="A128" s="98"/>
      <c r="Z128" s="100"/>
    </row>
    <row r="129" spans="1:26" x14ac:dyDescent="0.25">
      <c r="A129" s="98"/>
      <c r="Z129" s="100"/>
    </row>
    <row r="130" spans="1:26" x14ac:dyDescent="0.25">
      <c r="A130" s="98"/>
      <c r="Z130" s="100"/>
    </row>
    <row r="131" spans="1:26" x14ac:dyDescent="0.25">
      <c r="A131" s="98"/>
      <c r="Z131" s="100"/>
    </row>
    <row r="132" spans="1:26" x14ac:dyDescent="0.25">
      <c r="A132" s="98"/>
      <c r="Z132" s="100"/>
    </row>
    <row r="133" spans="1:26" x14ac:dyDescent="0.25">
      <c r="A133" s="98"/>
      <c r="Z133" s="100"/>
    </row>
    <row r="134" spans="1:26" x14ac:dyDescent="0.25">
      <c r="A134" s="98"/>
      <c r="Z134" s="100"/>
    </row>
    <row r="135" spans="1:26" x14ac:dyDescent="0.25">
      <c r="A135" s="98"/>
      <c r="Z135" s="100"/>
    </row>
    <row r="136" spans="1:26" x14ac:dyDescent="0.25">
      <c r="A136" s="98"/>
      <c r="Z136" s="100"/>
    </row>
    <row r="137" spans="1:26" x14ac:dyDescent="0.25">
      <c r="A137" s="98"/>
      <c r="Z137" s="100"/>
    </row>
    <row r="138" spans="1:26" x14ac:dyDescent="0.25">
      <c r="A138" s="98"/>
      <c r="Z138" s="100"/>
    </row>
    <row r="139" spans="1:26" x14ac:dyDescent="0.25">
      <c r="A139" s="98"/>
      <c r="Z139" s="100"/>
    </row>
    <row r="140" spans="1:26" x14ac:dyDescent="0.25">
      <c r="A140" s="98"/>
      <c r="Z140" s="100"/>
    </row>
    <row r="141" spans="1:26" x14ac:dyDescent="0.25">
      <c r="A141" s="98"/>
      <c r="Z141" s="100"/>
    </row>
    <row r="142" spans="1:26" x14ac:dyDescent="0.25">
      <c r="A142" s="98"/>
      <c r="Z142" s="100"/>
    </row>
    <row r="143" spans="1:26" x14ac:dyDescent="0.25">
      <c r="A143" s="98"/>
      <c r="Z143" s="100"/>
    </row>
    <row r="144" spans="1:26" x14ac:dyDescent="0.25">
      <c r="A144" s="98"/>
      <c r="Z144" s="100"/>
    </row>
    <row r="145" spans="1:26" x14ac:dyDescent="0.25">
      <c r="A145" s="98"/>
      <c r="Z145" s="100"/>
    </row>
    <row r="146" spans="1:26" x14ac:dyDescent="0.25">
      <c r="A146" s="98"/>
      <c r="Z146" s="100"/>
    </row>
    <row r="147" spans="1:26" x14ac:dyDescent="0.25">
      <c r="A147" s="98"/>
      <c r="Z147" s="100"/>
    </row>
    <row r="148" spans="1:26" x14ac:dyDescent="0.25">
      <c r="A148" s="98"/>
      <c r="Z148" s="100"/>
    </row>
    <row r="149" spans="1:26" x14ac:dyDescent="0.25">
      <c r="A149" s="98"/>
      <c r="Z149" s="100"/>
    </row>
    <row r="150" spans="1:26" x14ac:dyDescent="0.25">
      <c r="A150" s="98"/>
      <c r="Z150" s="100"/>
    </row>
    <row r="151" spans="1:26" x14ac:dyDescent="0.25">
      <c r="A151" s="98"/>
      <c r="Z151" s="100"/>
    </row>
    <row r="152" spans="1:26" x14ac:dyDescent="0.25">
      <c r="A152" s="98"/>
      <c r="Z152" s="100"/>
    </row>
    <row r="153" spans="1:26" x14ac:dyDescent="0.25">
      <c r="A153" s="98"/>
      <c r="Z153" s="100"/>
    </row>
    <row r="154" spans="1:26" x14ac:dyDescent="0.25">
      <c r="A154" s="98"/>
      <c r="Z154" s="100"/>
    </row>
    <row r="155" spans="1:26" x14ac:dyDescent="0.25">
      <c r="A155" s="98"/>
      <c r="Z155" s="100"/>
    </row>
    <row r="156" spans="1:26" x14ac:dyDescent="0.25">
      <c r="A156" s="98"/>
      <c r="Z156" s="100"/>
    </row>
    <row r="157" spans="1:26" x14ac:dyDescent="0.25">
      <c r="A157" s="98"/>
      <c r="Z157" s="100"/>
    </row>
    <row r="158" spans="1:26" x14ac:dyDescent="0.25">
      <c r="A158" s="98"/>
      <c r="Z158" s="100"/>
    </row>
    <row r="159" spans="1:26" x14ac:dyDescent="0.25">
      <c r="A159" s="98"/>
      <c r="Z159" s="100"/>
    </row>
    <row r="160" spans="1:26" x14ac:dyDescent="0.25">
      <c r="A160" s="98"/>
      <c r="Z160" s="100"/>
    </row>
    <row r="161" spans="1:26" x14ac:dyDescent="0.25">
      <c r="A161" s="98"/>
      <c r="Z161" s="100"/>
    </row>
    <row r="162" spans="1:26" x14ac:dyDescent="0.25">
      <c r="A162" s="98"/>
      <c r="Z162" s="100"/>
    </row>
    <row r="163" spans="1:26" x14ac:dyDescent="0.25">
      <c r="A163" s="98"/>
      <c r="Z163" s="100"/>
    </row>
    <row r="164" spans="1:26" x14ac:dyDescent="0.25">
      <c r="A164" s="98"/>
      <c r="Z164" s="100"/>
    </row>
    <row r="165" spans="1:26" x14ac:dyDescent="0.25">
      <c r="A165" s="98"/>
      <c r="Z165" s="100"/>
    </row>
    <row r="166" spans="1:26" x14ac:dyDescent="0.25">
      <c r="A166" s="98"/>
      <c r="Z166" s="100"/>
    </row>
    <row r="167" spans="1:26" x14ac:dyDescent="0.25">
      <c r="A167" s="98"/>
      <c r="Z167" s="100"/>
    </row>
    <row r="168" spans="1:26" x14ac:dyDescent="0.25">
      <c r="A168" s="98"/>
      <c r="Z168" s="100"/>
    </row>
    <row r="169" spans="1:26" x14ac:dyDescent="0.25">
      <c r="A169" s="98"/>
      <c r="Z169" s="100"/>
    </row>
    <row r="170" spans="1:26" x14ac:dyDescent="0.25">
      <c r="A170" s="98"/>
      <c r="Z170" s="100"/>
    </row>
    <row r="171" spans="1:26" x14ac:dyDescent="0.25">
      <c r="A171" s="98"/>
      <c r="Z171" s="100"/>
    </row>
    <row r="172" spans="1:26" x14ac:dyDescent="0.25">
      <c r="A172" s="98"/>
      <c r="Z172" s="100"/>
    </row>
    <row r="173" spans="1:26" x14ac:dyDescent="0.25">
      <c r="A173" s="98"/>
      <c r="Z173" s="100"/>
    </row>
    <row r="174" spans="1:26" x14ac:dyDescent="0.25">
      <c r="A174" s="98"/>
      <c r="Z174" s="100"/>
    </row>
    <row r="175" spans="1:26" x14ac:dyDescent="0.25">
      <c r="A175" s="98"/>
      <c r="Z175" s="100"/>
    </row>
    <row r="176" spans="1:26" x14ac:dyDescent="0.25">
      <c r="A176" s="98"/>
      <c r="Z176" s="100"/>
    </row>
    <row r="177" spans="1:26" x14ac:dyDescent="0.25">
      <c r="A177" s="98"/>
      <c r="Z177" s="100"/>
    </row>
    <row r="178" spans="1:26" x14ac:dyDescent="0.25">
      <c r="A178" s="98"/>
      <c r="Z178" s="100"/>
    </row>
    <row r="179" spans="1:26" x14ac:dyDescent="0.25">
      <c r="A179" s="98"/>
      <c r="Z179" s="100"/>
    </row>
    <row r="180" spans="1:26" x14ac:dyDescent="0.25">
      <c r="A180" s="98"/>
      <c r="Z180" s="100"/>
    </row>
    <row r="181" spans="1:26" x14ac:dyDescent="0.25">
      <c r="A181" s="98"/>
      <c r="Z181" s="100"/>
    </row>
    <row r="182" spans="1:26" x14ac:dyDescent="0.25">
      <c r="A182" s="98"/>
      <c r="Z182" s="100"/>
    </row>
    <row r="183" spans="1:26" x14ac:dyDescent="0.25">
      <c r="A183" s="98"/>
      <c r="Z183" s="100"/>
    </row>
    <row r="184" spans="1:26" x14ac:dyDescent="0.25">
      <c r="A184" s="98"/>
      <c r="Z184" s="100"/>
    </row>
    <row r="185" spans="1:26" x14ac:dyDescent="0.25">
      <c r="A185" s="98"/>
      <c r="Z185" s="100"/>
    </row>
    <row r="186" spans="1:26" x14ac:dyDescent="0.25">
      <c r="A186" s="98"/>
      <c r="Z186" s="100"/>
    </row>
    <row r="187" spans="1:26" x14ac:dyDescent="0.25">
      <c r="A187" s="98"/>
      <c r="Z187" s="100"/>
    </row>
    <row r="188" spans="1:26" x14ac:dyDescent="0.25">
      <c r="A188" s="98"/>
      <c r="Z188" s="100"/>
    </row>
    <row r="189" spans="1:26" x14ac:dyDescent="0.25">
      <c r="A189" s="98"/>
      <c r="Z189" s="100"/>
    </row>
    <row r="190" spans="1:26" x14ac:dyDescent="0.25">
      <c r="A190" s="98"/>
      <c r="Z190" s="100"/>
    </row>
    <row r="191" spans="1:26" x14ac:dyDescent="0.25">
      <c r="A191" s="98"/>
      <c r="Z191" s="100"/>
    </row>
    <row r="192" spans="1:26" x14ac:dyDescent="0.25">
      <c r="A192" s="98"/>
      <c r="Z192" s="100"/>
    </row>
    <row r="193" spans="1:26" x14ac:dyDescent="0.25">
      <c r="A193" s="98"/>
      <c r="Z193" s="100"/>
    </row>
    <row r="194" spans="1:26" x14ac:dyDescent="0.25">
      <c r="A194" s="98"/>
      <c r="Z194" s="100"/>
    </row>
    <row r="195" spans="1:26" x14ac:dyDescent="0.25">
      <c r="A195" s="98"/>
      <c r="Z195" s="100"/>
    </row>
    <row r="196" spans="1:26" x14ac:dyDescent="0.25">
      <c r="A196" s="98"/>
      <c r="Z196" s="100"/>
    </row>
    <row r="197" spans="1:26" x14ac:dyDescent="0.25">
      <c r="A197" s="98"/>
      <c r="Z197" s="100"/>
    </row>
    <row r="198" spans="1:26" x14ac:dyDescent="0.25">
      <c r="A198" s="98"/>
      <c r="Z198" s="100"/>
    </row>
    <row r="199" spans="1:26" x14ac:dyDescent="0.25">
      <c r="A199" s="98"/>
      <c r="Z199" s="100"/>
    </row>
    <row r="200" spans="1:26" x14ac:dyDescent="0.25">
      <c r="A200" s="98"/>
      <c r="Z200" s="100"/>
    </row>
    <row r="201" spans="1:26" x14ac:dyDescent="0.25">
      <c r="A201" s="98"/>
      <c r="Z201" s="100"/>
    </row>
    <row r="202" spans="1:26" x14ac:dyDescent="0.25">
      <c r="A202" s="98"/>
      <c r="Z202" s="100"/>
    </row>
    <row r="203" spans="1:26" x14ac:dyDescent="0.25">
      <c r="A203" s="98"/>
      <c r="Z203" s="100"/>
    </row>
    <row r="204" spans="1:26" x14ac:dyDescent="0.25">
      <c r="A204" s="98"/>
      <c r="Z204" s="100"/>
    </row>
    <row r="205" spans="1:26" x14ac:dyDescent="0.25">
      <c r="A205" s="98"/>
      <c r="Z205" s="100"/>
    </row>
    <row r="206" spans="1:26" x14ac:dyDescent="0.25">
      <c r="A206" s="98"/>
      <c r="Z206" s="100"/>
    </row>
    <row r="207" spans="1:26" x14ac:dyDescent="0.25">
      <c r="A207" s="98"/>
      <c r="Z207" s="100"/>
    </row>
    <row r="208" spans="1:26" x14ac:dyDescent="0.25">
      <c r="A208" s="98"/>
      <c r="Z208" s="100"/>
    </row>
    <row r="209" spans="1:26" x14ac:dyDescent="0.25">
      <c r="A209" s="98"/>
      <c r="Z209" s="100"/>
    </row>
    <row r="210" spans="1:26" x14ac:dyDescent="0.25">
      <c r="A210" s="98"/>
      <c r="Z210" s="100"/>
    </row>
    <row r="211" spans="1:26" x14ac:dyDescent="0.25">
      <c r="A211" s="98"/>
      <c r="Z211" s="100"/>
    </row>
    <row r="212" spans="1:26" x14ac:dyDescent="0.25">
      <c r="A212" s="98"/>
      <c r="Z212" s="100"/>
    </row>
    <row r="213" spans="1:26" x14ac:dyDescent="0.25">
      <c r="A213" s="98"/>
      <c r="Z213" s="100"/>
    </row>
    <row r="214" spans="1:26" x14ac:dyDescent="0.25">
      <c r="A214" s="98"/>
      <c r="Z214" s="100"/>
    </row>
    <row r="215" spans="1:26" x14ac:dyDescent="0.25">
      <c r="A215" s="98"/>
      <c r="Z215" s="100"/>
    </row>
    <row r="216" spans="1:26" x14ac:dyDescent="0.25">
      <c r="A216" s="98"/>
      <c r="Z216" s="100"/>
    </row>
    <row r="217" spans="1:26" x14ac:dyDescent="0.25">
      <c r="A217" s="98"/>
      <c r="Z217" s="100"/>
    </row>
    <row r="218" spans="1:26" x14ac:dyDescent="0.25">
      <c r="A218" s="98"/>
      <c r="Z218" s="100"/>
    </row>
    <row r="219" spans="1:26" x14ac:dyDescent="0.25">
      <c r="A219" s="98"/>
      <c r="Z219" s="100"/>
    </row>
    <row r="220" spans="1:26" x14ac:dyDescent="0.25">
      <c r="A220" s="98"/>
      <c r="Z220" s="100"/>
    </row>
    <row r="221" spans="1:26" x14ac:dyDescent="0.25">
      <c r="A221" s="98"/>
      <c r="Z221" s="100"/>
    </row>
    <row r="222" spans="1:26" x14ac:dyDescent="0.25">
      <c r="A222" s="98"/>
      <c r="Z222" s="100"/>
    </row>
    <row r="223" spans="1:26" x14ac:dyDescent="0.25">
      <c r="A223" s="98"/>
      <c r="Z223" s="100"/>
    </row>
    <row r="224" spans="1:26" x14ac:dyDescent="0.25">
      <c r="A224" s="98"/>
      <c r="Z224" s="100"/>
    </row>
    <row r="225" spans="1:26" x14ac:dyDescent="0.25">
      <c r="A225" s="98"/>
      <c r="Z225" s="100"/>
    </row>
    <row r="226" spans="1:26" x14ac:dyDescent="0.25">
      <c r="A226" s="98"/>
      <c r="Z226" s="100"/>
    </row>
    <row r="227" spans="1:26" x14ac:dyDescent="0.25">
      <c r="A227" s="98"/>
      <c r="Z227" s="100"/>
    </row>
    <row r="228" spans="1:26" x14ac:dyDescent="0.25">
      <c r="A228" s="98"/>
      <c r="Z228" s="100"/>
    </row>
    <row r="229" spans="1:26" x14ac:dyDescent="0.25">
      <c r="A229" s="98"/>
      <c r="Z229" s="100"/>
    </row>
    <row r="230" spans="1:26" x14ac:dyDescent="0.25">
      <c r="A230" s="98"/>
      <c r="Z230" s="100"/>
    </row>
    <row r="231" spans="1:26" x14ac:dyDescent="0.25">
      <c r="A231" s="98"/>
      <c r="Z231" s="100"/>
    </row>
    <row r="232" spans="1:26" x14ac:dyDescent="0.25">
      <c r="A232" s="98"/>
      <c r="Z232" s="100"/>
    </row>
    <row r="233" spans="1:26" x14ac:dyDescent="0.25">
      <c r="A233" s="98"/>
      <c r="Z233" s="100"/>
    </row>
    <row r="234" spans="1:26" x14ac:dyDescent="0.25">
      <c r="A234" s="98"/>
      <c r="Z234" s="100"/>
    </row>
    <row r="235" spans="1:26" x14ac:dyDescent="0.25">
      <c r="A235" s="98"/>
      <c r="Z235" s="100"/>
    </row>
    <row r="236" spans="1:26" x14ac:dyDescent="0.25">
      <c r="A236" s="98"/>
      <c r="Z236" s="100"/>
    </row>
    <row r="237" spans="1:26" x14ac:dyDescent="0.25">
      <c r="A237" s="98"/>
      <c r="Z237" s="100"/>
    </row>
    <row r="238" spans="1:26" x14ac:dyDescent="0.25">
      <c r="A238" s="98"/>
      <c r="Z238" s="100"/>
    </row>
    <row r="239" spans="1:26" x14ac:dyDescent="0.25">
      <c r="A239" s="98"/>
      <c r="Z239" s="100"/>
    </row>
    <row r="240" spans="1:26" x14ac:dyDescent="0.25">
      <c r="A240" s="98"/>
      <c r="Z240" s="100"/>
    </row>
    <row r="241" spans="1:26" x14ac:dyDescent="0.25">
      <c r="A241" s="98"/>
      <c r="Z241" s="100"/>
    </row>
    <row r="242" spans="1:26" x14ac:dyDescent="0.25">
      <c r="A242" s="98"/>
      <c r="Z242" s="100"/>
    </row>
    <row r="243" spans="1:26" x14ac:dyDescent="0.25">
      <c r="A243" s="98"/>
      <c r="Z243" s="100"/>
    </row>
    <row r="244" spans="1:26" x14ac:dyDescent="0.25">
      <c r="A244" s="98"/>
      <c r="Z244" s="100"/>
    </row>
    <row r="245" spans="1:26" x14ac:dyDescent="0.25">
      <c r="A245" s="98"/>
      <c r="Z245" s="100"/>
    </row>
    <row r="246" spans="1:26" x14ac:dyDescent="0.25">
      <c r="A246" s="98"/>
      <c r="Z246" s="100"/>
    </row>
    <row r="247" spans="1:26" x14ac:dyDescent="0.25">
      <c r="A247" s="98"/>
      <c r="Z247" s="100"/>
    </row>
    <row r="248" spans="1:26" x14ac:dyDescent="0.25">
      <c r="A248" s="98"/>
      <c r="Z248" s="100"/>
    </row>
    <row r="249" spans="1:26" x14ac:dyDescent="0.25">
      <c r="A249" s="98"/>
      <c r="Z249" s="100"/>
    </row>
    <row r="250" spans="1:26" x14ac:dyDescent="0.25">
      <c r="A250" s="98"/>
      <c r="Z250" s="100"/>
    </row>
    <row r="251" spans="1:26" x14ac:dyDescent="0.25">
      <c r="A251" s="98"/>
      <c r="Z251" s="100"/>
    </row>
    <row r="252" spans="1:26" x14ac:dyDescent="0.25">
      <c r="A252" s="98"/>
      <c r="Z252" s="100"/>
    </row>
    <row r="253" spans="1:26" x14ac:dyDescent="0.25">
      <c r="A253" s="98"/>
      <c r="Z253" s="100"/>
    </row>
    <row r="254" spans="1:26" x14ac:dyDescent="0.25">
      <c r="A254" s="98"/>
      <c r="Z254" s="100"/>
    </row>
    <row r="255" spans="1:26" x14ac:dyDescent="0.25">
      <c r="A255" s="98"/>
      <c r="Z255" s="100"/>
    </row>
    <row r="256" spans="1:26" x14ac:dyDescent="0.25">
      <c r="A256" s="98"/>
      <c r="Z256" s="100"/>
    </row>
    <row r="257" spans="1:26" x14ac:dyDescent="0.25">
      <c r="A257" s="98"/>
      <c r="Z257" s="100"/>
    </row>
    <row r="258" spans="1:26" x14ac:dyDescent="0.25">
      <c r="A258" s="98"/>
      <c r="Z258" s="100"/>
    </row>
    <row r="259" spans="1:26" x14ac:dyDescent="0.25">
      <c r="A259" s="98"/>
      <c r="Z259" s="100"/>
    </row>
    <row r="260" spans="1:26" x14ac:dyDescent="0.25">
      <c r="A260" s="98"/>
      <c r="Z260" s="100"/>
    </row>
    <row r="261" spans="1:26" x14ac:dyDescent="0.25">
      <c r="A261" s="98"/>
      <c r="Z261" s="100"/>
    </row>
    <row r="262" spans="1:26" x14ac:dyDescent="0.25">
      <c r="A262" s="98"/>
      <c r="Z262" s="100"/>
    </row>
    <row r="263" spans="1:26" x14ac:dyDescent="0.25">
      <c r="A263" s="98"/>
      <c r="Z263" s="100"/>
    </row>
    <row r="264" spans="1:26" x14ac:dyDescent="0.25">
      <c r="A264" s="98"/>
      <c r="Z264" s="100"/>
    </row>
    <row r="265" spans="1:26" x14ac:dyDescent="0.25">
      <c r="A265" s="98"/>
      <c r="Z265" s="100"/>
    </row>
    <row r="266" spans="1:26" x14ac:dyDescent="0.25">
      <c r="A266" s="98"/>
      <c r="Z266" s="100"/>
    </row>
    <row r="267" spans="1:26" x14ac:dyDescent="0.25">
      <c r="A267" s="98"/>
      <c r="Z267" s="100"/>
    </row>
    <row r="268" spans="1:26" x14ac:dyDescent="0.25">
      <c r="A268" s="98"/>
      <c r="Z268" s="100"/>
    </row>
    <row r="269" spans="1:26" x14ac:dyDescent="0.25">
      <c r="A269" s="98"/>
      <c r="Z269" s="100"/>
    </row>
    <row r="270" spans="1:26" x14ac:dyDescent="0.25">
      <c r="A270" s="98"/>
      <c r="Z270" s="100"/>
    </row>
    <row r="271" spans="1:26" x14ac:dyDescent="0.25">
      <c r="A271" s="98"/>
      <c r="Z271" s="100"/>
    </row>
    <row r="272" spans="1:26" x14ac:dyDescent="0.25">
      <c r="A272" s="98"/>
      <c r="Z272" s="100"/>
    </row>
    <row r="273" spans="1:26" x14ac:dyDescent="0.25">
      <c r="A273" s="98"/>
      <c r="Z273" s="100"/>
    </row>
    <row r="274" spans="1:26" x14ac:dyDescent="0.25">
      <c r="A274" s="98"/>
      <c r="Z274" s="100"/>
    </row>
    <row r="275" spans="1:26" x14ac:dyDescent="0.25">
      <c r="A275" s="98"/>
      <c r="Z275" s="100"/>
    </row>
    <row r="276" spans="1:26" x14ac:dyDescent="0.25">
      <c r="A276" s="98"/>
      <c r="Z276" s="100"/>
    </row>
    <row r="277" spans="1:26" x14ac:dyDescent="0.25">
      <c r="A277" s="98"/>
      <c r="Z277" s="100"/>
    </row>
    <row r="278" spans="1:26" x14ac:dyDescent="0.25">
      <c r="A278" s="98"/>
      <c r="Z278" s="100"/>
    </row>
    <row r="279" spans="1:26" x14ac:dyDescent="0.25">
      <c r="A279" s="98"/>
      <c r="Z279" s="100"/>
    </row>
    <row r="280" spans="1:26" x14ac:dyDescent="0.25">
      <c r="A280" s="98"/>
      <c r="Z280" s="100"/>
    </row>
    <row r="281" spans="1:26" x14ac:dyDescent="0.25">
      <c r="A281" s="98"/>
      <c r="Z281" s="100"/>
    </row>
    <row r="282" spans="1:26" x14ac:dyDescent="0.25">
      <c r="A282" s="98"/>
      <c r="Z282" s="100"/>
    </row>
    <row r="283" spans="1:26" x14ac:dyDescent="0.25">
      <c r="A283" s="98"/>
      <c r="Z283" s="100"/>
    </row>
    <row r="284" spans="1:26" x14ac:dyDescent="0.25">
      <c r="A284" s="98"/>
      <c r="Z284" s="100"/>
    </row>
    <row r="285" spans="1:26" x14ac:dyDescent="0.25">
      <c r="A285" s="98"/>
      <c r="Z285" s="100"/>
    </row>
    <row r="286" spans="1:26" x14ac:dyDescent="0.25">
      <c r="A286" s="98"/>
      <c r="Z286" s="100"/>
    </row>
    <row r="287" spans="1:26" x14ac:dyDescent="0.25">
      <c r="A287" s="98"/>
      <c r="Z287" s="100"/>
    </row>
    <row r="288" spans="1:26" x14ac:dyDescent="0.25">
      <c r="A288" s="98"/>
      <c r="Z288" s="100"/>
    </row>
    <row r="289" spans="1:26" x14ac:dyDescent="0.25">
      <c r="A289" s="98"/>
      <c r="Z289" s="100"/>
    </row>
    <row r="290" spans="1:26" x14ac:dyDescent="0.25">
      <c r="A290" s="98"/>
      <c r="Z290" s="100"/>
    </row>
    <row r="291" spans="1:26" x14ac:dyDescent="0.25">
      <c r="A291" s="98"/>
      <c r="Z291" s="100"/>
    </row>
    <row r="292" spans="1:26" x14ac:dyDescent="0.25">
      <c r="A292" s="98"/>
      <c r="Z292" s="100"/>
    </row>
    <row r="293" spans="1:26" x14ac:dyDescent="0.25">
      <c r="A293" s="98"/>
      <c r="Z293" s="100"/>
    </row>
    <row r="294" spans="1:26" x14ac:dyDescent="0.25">
      <c r="A294" s="98"/>
      <c r="Z294" s="100"/>
    </row>
    <row r="295" spans="1:26" x14ac:dyDescent="0.25">
      <c r="A295" s="98"/>
      <c r="Z295" s="100"/>
    </row>
    <row r="296" spans="1:26" x14ac:dyDescent="0.25">
      <c r="A296" s="98"/>
      <c r="Z296" s="100"/>
    </row>
    <row r="297" spans="1:26" x14ac:dyDescent="0.25">
      <c r="A297" s="98"/>
      <c r="Z297" s="100"/>
    </row>
    <row r="298" spans="1:26" x14ac:dyDescent="0.25">
      <c r="A298" s="98"/>
      <c r="Z298" s="100"/>
    </row>
    <row r="299" spans="1:26" x14ac:dyDescent="0.25">
      <c r="A299" s="98"/>
      <c r="Z299" s="100"/>
    </row>
    <row r="300" spans="1:26" x14ac:dyDescent="0.25">
      <c r="A300" s="98"/>
      <c r="Z300" s="100"/>
    </row>
    <row r="301" spans="1:26" x14ac:dyDescent="0.25">
      <c r="A301" s="98"/>
      <c r="Z301" s="100"/>
    </row>
    <row r="302" spans="1:26" x14ac:dyDescent="0.25">
      <c r="A302" s="98"/>
      <c r="Z302" s="100"/>
    </row>
    <row r="303" spans="1:26" x14ac:dyDescent="0.25">
      <c r="A303" s="98"/>
      <c r="Z303" s="100"/>
    </row>
    <row r="304" spans="1:26" x14ac:dyDescent="0.25">
      <c r="A304" s="98"/>
      <c r="Z304" s="100"/>
    </row>
    <row r="305" spans="1:26" x14ac:dyDescent="0.25">
      <c r="A305" s="98"/>
      <c r="Z305" s="100"/>
    </row>
    <row r="306" spans="1:26" x14ac:dyDescent="0.25">
      <c r="A306" s="98"/>
      <c r="Z306" s="100"/>
    </row>
    <row r="307" spans="1:26" x14ac:dyDescent="0.25">
      <c r="A307" s="98"/>
      <c r="Z307" s="100"/>
    </row>
    <row r="308" spans="1:26" x14ac:dyDescent="0.25">
      <c r="A308" s="98"/>
      <c r="Z308" s="100"/>
    </row>
    <row r="309" spans="1:26" x14ac:dyDescent="0.25">
      <c r="A309" s="98"/>
      <c r="Z309" s="100"/>
    </row>
    <row r="310" spans="1:26" x14ac:dyDescent="0.25">
      <c r="A310" s="98"/>
      <c r="Z310" s="100"/>
    </row>
    <row r="311" spans="1:26" x14ac:dyDescent="0.25">
      <c r="A311" s="98"/>
      <c r="Z311" s="100"/>
    </row>
    <row r="312" spans="1:26" x14ac:dyDescent="0.25">
      <c r="A312" s="98"/>
      <c r="Z312" s="100"/>
    </row>
    <row r="313" spans="1:26" x14ac:dyDescent="0.25">
      <c r="A313" s="98"/>
      <c r="Z313" s="100"/>
    </row>
    <row r="314" spans="1:26" x14ac:dyDescent="0.25">
      <c r="A314" s="98"/>
      <c r="Z314" s="100"/>
    </row>
    <row r="315" spans="1:26" x14ac:dyDescent="0.25">
      <c r="A315" s="98"/>
      <c r="Z315" s="100"/>
    </row>
    <row r="316" spans="1:26" x14ac:dyDescent="0.25">
      <c r="A316" s="98"/>
      <c r="Z316" s="100"/>
    </row>
    <row r="317" spans="1:26" x14ac:dyDescent="0.25">
      <c r="A317" s="98"/>
      <c r="Z317" s="100"/>
    </row>
    <row r="318" spans="1:26" x14ac:dyDescent="0.25">
      <c r="A318" s="98"/>
      <c r="Z318" s="100"/>
    </row>
    <row r="319" spans="1:26" x14ac:dyDescent="0.25">
      <c r="A319" s="98"/>
      <c r="Z319" s="100"/>
    </row>
    <row r="320" spans="1:26" x14ac:dyDescent="0.25">
      <c r="A320" s="98"/>
      <c r="Z320" s="100"/>
    </row>
    <row r="321" spans="1:26" x14ac:dyDescent="0.25">
      <c r="A321" s="98"/>
      <c r="Z321" s="100"/>
    </row>
    <row r="322" spans="1:26" x14ac:dyDescent="0.25">
      <c r="A322" s="98"/>
      <c r="Z322" s="100"/>
    </row>
    <row r="323" spans="1:26" x14ac:dyDescent="0.25">
      <c r="A323" s="98"/>
      <c r="Z323" s="100"/>
    </row>
    <row r="324" spans="1:26" x14ac:dyDescent="0.25">
      <c r="A324" s="98"/>
      <c r="Z324" s="100"/>
    </row>
    <row r="325" spans="1:26" x14ac:dyDescent="0.25">
      <c r="A325" s="98"/>
      <c r="Z325" s="100"/>
    </row>
    <row r="326" spans="1:26" x14ac:dyDescent="0.25">
      <c r="A326" s="98"/>
      <c r="Z326" s="100"/>
    </row>
    <row r="327" spans="1:26" x14ac:dyDescent="0.25">
      <c r="A327" s="98"/>
      <c r="Z327" s="100"/>
    </row>
    <row r="328" spans="1:26" x14ac:dyDescent="0.25">
      <c r="A328" s="98"/>
      <c r="Z328" s="100"/>
    </row>
    <row r="329" spans="1:26" x14ac:dyDescent="0.25">
      <c r="A329" s="98"/>
      <c r="Z329" s="100"/>
    </row>
    <row r="330" spans="1:26" x14ac:dyDescent="0.25">
      <c r="A330" s="98"/>
      <c r="Z330" s="100"/>
    </row>
    <row r="331" spans="1:26" x14ac:dyDescent="0.25">
      <c r="A331" s="98"/>
      <c r="Z331" s="100"/>
    </row>
    <row r="332" spans="1:26" x14ac:dyDescent="0.25">
      <c r="A332" s="98"/>
      <c r="Z332" s="100"/>
    </row>
    <row r="333" spans="1:26" x14ac:dyDescent="0.25">
      <c r="A333" s="98"/>
      <c r="Z333" s="100"/>
    </row>
    <row r="334" spans="1:26" x14ac:dyDescent="0.25">
      <c r="A334" s="98"/>
      <c r="Z334" s="100"/>
    </row>
    <row r="335" spans="1:26" x14ac:dyDescent="0.25">
      <c r="A335" s="98"/>
      <c r="Z335" s="100"/>
    </row>
    <row r="336" spans="1:26" x14ac:dyDescent="0.25">
      <c r="A336" s="98"/>
      <c r="Z336" s="100"/>
    </row>
    <row r="337" spans="1:26" x14ac:dyDescent="0.25">
      <c r="A337" s="98"/>
      <c r="Z337" s="100"/>
    </row>
    <row r="338" spans="1:26" x14ac:dyDescent="0.25">
      <c r="A338" s="98"/>
      <c r="Z338" s="100"/>
    </row>
    <row r="339" spans="1:26" x14ac:dyDescent="0.25">
      <c r="A339" s="98"/>
      <c r="Z339" s="100"/>
    </row>
    <row r="340" spans="1:26" x14ac:dyDescent="0.25">
      <c r="A340" s="98"/>
      <c r="Z340" s="100"/>
    </row>
    <row r="341" spans="1:26" x14ac:dyDescent="0.25">
      <c r="A341" s="98"/>
      <c r="Z341" s="100"/>
    </row>
    <row r="342" spans="1:26" x14ac:dyDescent="0.25">
      <c r="A342" s="98"/>
      <c r="Z342" s="100"/>
    </row>
    <row r="343" spans="1:26" x14ac:dyDescent="0.25">
      <c r="A343" s="98"/>
      <c r="Z343" s="100"/>
    </row>
    <row r="344" spans="1:26" x14ac:dyDescent="0.25">
      <c r="A344" s="98"/>
      <c r="Z344" s="100"/>
    </row>
    <row r="345" spans="1:26" x14ac:dyDescent="0.25">
      <c r="A345" s="98"/>
      <c r="Z345" s="100"/>
    </row>
    <row r="346" spans="1:26" x14ac:dyDescent="0.25">
      <c r="A346" s="98"/>
      <c r="Z346" s="100"/>
    </row>
    <row r="347" spans="1:26" x14ac:dyDescent="0.25">
      <c r="A347" s="98"/>
      <c r="Z347" s="100"/>
    </row>
    <row r="348" spans="1:26" x14ac:dyDescent="0.25">
      <c r="A348" s="98"/>
      <c r="Z348" s="100"/>
    </row>
    <row r="349" spans="1:26" x14ac:dyDescent="0.25">
      <c r="A349" s="98"/>
      <c r="Z349" s="100"/>
    </row>
    <row r="350" spans="1:26" x14ac:dyDescent="0.25">
      <c r="A350" s="98"/>
      <c r="Z350" s="100"/>
    </row>
    <row r="351" spans="1:26" x14ac:dyDescent="0.25">
      <c r="A351" s="98"/>
      <c r="Z351" s="100"/>
    </row>
    <row r="352" spans="1:26" x14ac:dyDescent="0.25">
      <c r="A352" s="98"/>
      <c r="Z352" s="100"/>
    </row>
    <row r="353" spans="1:26" x14ac:dyDescent="0.25">
      <c r="A353" s="98"/>
      <c r="Z353" s="100"/>
    </row>
    <row r="354" spans="1:26" x14ac:dyDescent="0.25">
      <c r="A354" s="98"/>
      <c r="Z354" s="100"/>
    </row>
    <row r="355" spans="1:26" x14ac:dyDescent="0.25">
      <c r="A355" s="98"/>
      <c r="Z355" s="100"/>
    </row>
    <row r="356" spans="1:26" x14ac:dyDescent="0.25">
      <c r="A356" s="98"/>
      <c r="Z356" s="100"/>
    </row>
    <row r="357" spans="1:26" x14ac:dyDescent="0.25">
      <c r="A357" s="98"/>
      <c r="Z357" s="100"/>
    </row>
    <row r="358" spans="1:26" x14ac:dyDescent="0.25">
      <c r="A358" s="98"/>
      <c r="Z358" s="100"/>
    </row>
    <row r="359" spans="1:26" x14ac:dyDescent="0.25">
      <c r="A359" s="98"/>
      <c r="Z359" s="100"/>
    </row>
    <row r="360" spans="1:26" x14ac:dyDescent="0.25">
      <c r="A360" s="98"/>
      <c r="Z360" s="100"/>
    </row>
    <row r="361" spans="1:26" x14ac:dyDescent="0.25">
      <c r="A361" s="98"/>
      <c r="Z361" s="100"/>
    </row>
    <row r="362" spans="1:26" x14ac:dyDescent="0.25">
      <c r="A362" s="98"/>
      <c r="Z362" s="100"/>
    </row>
    <row r="363" spans="1:26" x14ac:dyDescent="0.25">
      <c r="A363" s="98"/>
      <c r="Z363" s="100"/>
    </row>
    <row r="364" spans="1:26" x14ac:dyDescent="0.25">
      <c r="A364" s="98"/>
      <c r="Z364" s="100"/>
    </row>
    <row r="365" spans="1:26" x14ac:dyDescent="0.25">
      <c r="A365" s="98"/>
      <c r="Z365" s="100"/>
    </row>
    <row r="366" spans="1:26" x14ac:dyDescent="0.25">
      <c r="A366" s="98"/>
      <c r="Z366" s="100"/>
    </row>
    <row r="367" spans="1:26" x14ac:dyDescent="0.25">
      <c r="A367" s="98"/>
      <c r="Z367" s="100"/>
    </row>
    <row r="368" spans="1:26" x14ac:dyDescent="0.25">
      <c r="A368" s="98"/>
      <c r="Z368" s="100"/>
    </row>
    <row r="369" spans="1:26" x14ac:dyDescent="0.25">
      <c r="A369" s="98"/>
      <c r="Z369" s="100"/>
    </row>
    <row r="370" spans="1:26" x14ac:dyDescent="0.25">
      <c r="A370" s="98"/>
      <c r="Z370" s="100"/>
    </row>
    <row r="371" spans="1:26" x14ac:dyDescent="0.25">
      <c r="A371" s="98"/>
      <c r="Z371" s="100"/>
    </row>
    <row r="372" spans="1:26" x14ac:dyDescent="0.25">
      <c r="A372" s="98"/>
      <c r="Z372" s="100"/>
    </row>
    <row r="373" spans="1:26" x14ac:dyDescent="0.25">
      <c r="A373" s="98"/>
      <c r="Z373" s="100"/>
    </row>
    <row r="374" spans="1:26" x14ac:dyDescent="0.25">
      <c r="A374" s="98"/>
    </row>
    <row r="375" spans="1:26" x14ac:dyDescent="0.25">
      <c r="A375" s="98"/>
    </row>
    <row r="376" spans="1:26" x14ac:dyDescent="0.25">
      <c r="A376" s="98"/>
    </row>
    <row r="377" spans="1:26" x14ac:dyDescent="0.25">
      <c r="A377" s="98"/>
    </row>
    <row r="378" spans="1:26" x14ac:dyDescent="0.25">
      <c r="A378" s="98"/>
    </row>
    <row r="379" spans="1:26" x14ac:dyDescent="0.25">
      <c r="A379" s="98"/>
    </row>
    <row r="380" spans="1:26" x14ac:dyDescent="0.25">
      <c r="A380" s="98"/>
    </row>
    <row r="381" spans="1:26" x14ac:dyDescent="0.25">
      <c r="A381" s="98"/>
    </row>
    <row r="382" spans="1:26" x14ac:dyDescent="0.25">
      <c r="A382" s="98"/>
    </row>
    <row r="383" spans="1:26" x14ac:dyDescent="0.25">
      <c r="A383" s="98"/>
    </row>
    <row r="384" spans="1:26" x14ac:dyDescent="0.25">
      <c r="A384" s="98"/>
    </row>
    <row r="385" spans="1:1" x14ac:dyDescent="0.25">
      <c r="A385" s="98"/>
    </row>
    <row r="386" spans="1:1" x14ac:dyDescent="0.25">
      <c r="A386" s="98"/>
    </row>
    <row r="387" spans="1:1" x14ac:dyDescent="0.25">
      <c r="A387" s="98"/>
    </row>
    <row r="388" spans="1:1" x14ac:dyDescent="0.25">
      <c r="A388" s="98"/>
    </row>
    <row r="389" spans="1:1" x14ac:dyDescent="0.25">
      <c r="A389" s="98"/>
    </row>
    <row r="390" spans="1:1" x14ac:dyDescent="0.25">
      <c r="A390" s="98"/>
    </row>
    <row r="391" spans="1:1" x14ac:dyDescent="0.25">
      <c r="A391" s="98"/>
    </row>
    <row r="392" spans="1:1" x14ac:dyDescent="0.25">
      <c r="A392" s="98"/>
    </row>
    <row r="393" spans="1:1" x14ac:dyDescent="0.25">
      <c r="A393" s="98"/>
    </row>
    <row r="394" spans="1:1" x14ac:dyDescent="0.25">
      <c r="A394" s="98"/>
    </row>
    <row r="395" spans="1:1" x14ac:dyDescent="0.25">
      <c r="A395" s="98"/>
    </row>
    <row r="396" spans="1:1" x14ac:dyDescent="0.25">
      <c r="A396" s="98"/>
    </row>
    <row r="397" spans="1:1" x14ac:dyDescent="0.25">
      <c r="A397" s="98"/>
    </row>
    <row r="398" spans="1:1" x14ac:dyDescent="0.25">
      <c r="A398" s="98"/>
    </row>
    <row r="399" spans="1:1" x14ac:dyDescent="0.25">
      <c r="A399" s="98"/>
    </row>
    <row r="400" spans="1:1" x14ac:dyDescent="0.25">
      <c r="A400" s="98"/>
    </row>
    <row r="401" spans="1:1" x14ac:dyDescent="0.25">
      <c r="A401" s="98"/>
    </row>
    <row r="402" spans="1:1" x14ac:dyDescent="0.25">
      <c r="A402" s="98"/>
    </row>
    <row r="403" spans="1:1" x14ac:dyDescent="0.25">
      <c r="A403" s="98"/>
    </row>
    <row r="404" spans="1:1" x14ac:dyDescent="0.25">
      <c r="A404" s="98"/>
    </row>
    <row r="405" spans="1:1" x14ac:dyDescent="0.25">
      <c r="A405" s="98"/>
    </row>
    <row r="406" spans="1:1" x14ac:dyDescent="0.25">
      <c r="A406" s="98"/>
    </row>
    <row r="407" spans="1:1" x14ac:dyDescent="0.25">
      <c r="A407" s="98"/>
    </row>
    <row r="408" spans="1:1" x14ac:dyDescent="0.25">
      <c r="A408" s="98"/>
    </row>
    <row r="409" spans="1:1" x14ac:dyDescent="0.25">
      <c r="A409" s="98"/>
    </row>
    <row r="410" spans="1:1" x14ac:dyDescent="0.25">
      <c r="A410" s="98"/>
    </row>
    <row r="1048340" spans="2:2" x14ac:dyDescent="0.25">
      <c r="B1048340" s="101"/>
    </row>
  </sheetData>
  <pageMargins left="0.70866141732283472" right="0.70866141732283472" top="0.74803149606299213" bottom="0.74803149606299213" header="0.31496062992125984" footer="0.31496062992125984"/>
  <pageSetup scale="42" fitToWidth="3"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Z779"/>
  <sheetViews>
    <sheetView showGridLines="0" tabSelected="1" zoomScale="70" zoomScaleNormal="70" workbookViewId="0">
      <selection activeCell="P533" sqref="P533:W536"/>
    </sheetView>
  </sheetViews>
  <sheetFormatPr baseColWidth="10" defaultColWidth="11.42578125" defaultRowHeight="15" x14ac:dyDescent="0.25"/>
  <cols>
    <col min="1" max="1" width="3" style="421" customWidth="1"/>
    <col min="2" max="2" width="15.85546875" style="419" customWidth="1"/>
    <col min="3" max="3" width="30" style="420" customWidth="1"/>
    <col min="4" max="4" width="30.42578125" style="420" customWidth="1"/>
    <col min="5" max="5" width="9.7109375" style="420" customWidth="1"/>
    <col min="6" max="6" width="10" style="420" customWidth="1"/>
    <col min="7" max="7" width="9.7109375" style="421" customWidth="1"/>
    <col min="8" max="8" width="12.42578125" style="421" customWidth="1"/>
    <col min="9" max="9" width="9.7109375" style="421" customWidth="1"/>
    <col min="10" max="10" width="12" style="421" customWidth="1"/>
    <col min="11" max="11" width="11.5703125" style="421" customWidth="1"/>
    <col min="12" max="12" width="12.85546875" style="421" customWidth="1"/>
    <col min="13" max="13" width="8.85546875" style="421" customWidth="1"/>
    <col min="14" max="14" width="9.42578125" style="421" customWidth="1"/>
    <col min="15" max="15" width="12" style="421" customWidth="1"/>
    <col min="16" max="20" width="11.5703125" style="421" customWidth="1"/>
    <col min="21" max="23" width="8" style="421" customWidth="1"/>
    <col min="24" max="24" width="14.42578125" style="421" customWidth="1"/>
    <col min="25" max="25" width="14.7109375" style="421" customWidth="1"/>
    <col min="26" max="26" width="15.5703125" style="421" customWidth="1"/>
    <col min="27" max="16384" width="11.42578125" style="421"/>
  </cols>
  <sheetData>
    <row r="1" spans="2:26" ht="81" customHeight="1" x14ac:dyDescent="0.25">
      <c r="P1" s="422"/>
      <c r="Q1" s="422"/>
      <c r="R1" s="422"/>
      <c r="S1" s="422"/>
      <c r="T1" s="422"/>
      <c r="X1" s="423"/>
    </row>
    <row r="2" spans="2:26" ht="32.25" customHeight="1" x14ac:dyDescent="0.25">
      <c r="B2" s="755" t="s">
        <v>1611</v>
      </c>
      <c r="C2" s="755"/>
      <c r="D2" s="755"/>
      <c r="E2" s="755"/>
      <c r="F2" s="755"/>
      <c r="G2" s="755"/>
      <c r="H2" s="755"/>
      <c r="I2" s="755"/>
      <c r="J2" s="755"/>
      <c r="K2" s="755"/>
      <c r="L2" s="755"/>
      <c r="M2" s="755"/>
      <c r="N2" s="755"/>
      <c r="O2" s="755"/>
      <c r="P2" s="755"/>
      <c r="Q2" s="542"/>
      <c r="R2" s="542"/>
      <c r="S2" s="542"/>
      <c r="T2" s="542"/>
      <c r="X2" s="423"/>
    </row>
    <row r="3" spans="2:26" ht="5.25" customHeight="1" x14ac:dyDescent="0.25">
      <c r="B3" s="424"/>
      <c r="C3" s="424"/>
      <c r="D3" s="424"/>
      <c r="E3" s="424"/>
      <c r="F3" s="424"/>
      <c r="G3" s="424"/>
      <c r="H3" s="424"/>
      <c r="I3" s="424"/>
      <c r="J3" s="424"/>
      <c r="K3" s="424"/>
      <c r="L3" s="424"/>
      <c r="M3" s="424"/>
      <c r="N3" s="424"/>
      <c r="O3" s="424"/>
      <c r="P3" s="424"/>
      <c r="Q3" s="424"/>
      <c r="R3" s="424"/>
      <c r="S3" s="424"/>
      <c r="T3" s="424"/>
      <c r="X3" s="423"/>
    </row>
    <row r="4" spans="2:26" ht="34.5" customHeight="1" x14ac:dyDescent="0.25">
      <c r="C4" s="425" t="s">
        <v>1642</v>
      </c>
      <c r="D4" s="425"/>
      <c r="E4" s="425"/>
      <c r="F4" s="755" t="s">
        <v>1643</v>
      </c>
      <c r="G4" s="755"/>
      <c r="H4" s="755"/>
      <c r="I4" s="755"/>
      <c r="J4" s="755"/>
      <c r="K4" s="755"/>
      <c r="L4" s="755"/>
      <c r="M4" s="755"/>
      <c r="N4" s="755"/>
      <c r="O4" s="755"/>
      <c r="P4" s="755"/>
      <c r="Q4" s="542"/>
      <c r="R4" s="542"/>
      <c r="S4" s="542"/>
      <c r="T4" s="542"/>
    </row>
    <row r="5" spans="2:26" x14ac:dyDescent="0.25">
      <c r="C5" s="425"/>
      <c r="D5" s="425"/>
      <c r="E5" s="425"/>
    </row>
    <row r="6" spans="2:26" ht="15" customHeight="1" x14ac:dyDescent="0.25">
      <c r="C6" s="756" t="s">
        <v>1644</v>
      </c>
      <c r="D6" s="756"/>
      <c r="E6" s="426"/>
      <c r="F6" s="757" t="s">
        <v>1645</v>
      </c>
      <c r="G6" s="757"/>
      <c r="H6" s="757"/>
      <c r="I6" s="757"/>
      <c r="J6" s="757"/>
      <c r="K6" s="757"/>
      <c r="L6" s="757"/>
      <c r="M6" s="757"/>
      <c r="N6" s="757"/>
      <c r="O6" s="757"/>
      <c r="P6" s="757"/>
      <c r="Q6" s="543"/>
      <c r="R6" s="543"/>
      <c r="S6" s="543"/>
      <c r="T6" s="543"/>
    </row>
    <row r="7" spans="2:26" ht="15" customHeight="1" x14ac:dyDescent="0.25">
      <c r="C7" s="756"/>
      <c r="D7" s="756"/>
      <c r="E7" s="427"/>
      <c r="F7" s="757"/>
      <c r="G7" s="757"/>
      <c r="H7" s="757"/>
      <c r="I7" s="757"/>
      <c r="J7" s="757"/>
      <c r="K7" s="757"/>
      <c r="L7" s="757"/>
      <c r="M7" s="757"/>
      <c r="N7" s="757"/>
      <c r="O7" s="757"/>
      <c r="P7" s="757"/>
      <c r="Q7" s="543"/>
      <c r="R7" s="543"/>
      <c r="S7" s="543"/>
      <c r="T7" s="543"/>
    </row>
    <row r="8" spans="2:26" ht="6.75" customHeight="1" x14ac:dyDescent="0.25">
      <c r="C8" s="427"/>
      <c r="D8" s="427"/>
      <c r="E8" s="427"/>
      <c r="F8" s="427"/>
      <c r="G8" s="428"/>
      <c r="H8" s="428"/>
      <c r="I8" s="428"/>
      <c r="J8" s="428"/>
      <c r="K8" s="428"/>
      <c r="L8" s="428"/>
      <c r="M8" s="428"/>
    </row>
    <row r="9" spans="2:26" ht="15" customHeight="1" x14ac:dyDescent="0.25">
      <c r="C9" s="758" t="s">
        <v>1754</v>
      </c>
      <c r="D9" s="758"/>
      <c r="E9" s="426"/>
      <c r="F9" s="759" t="s">
        <v>1600</v>
      </c>
      <c r="G9" s="759"/>
      <c r="H9" s="759"/>
      <c r="I9" s="759"/>
      <c r="J9" s="759"/>
      <c r="K9" s="759"/>
      <c r="L9" s="759"/>
      <c r="M9" s="759"/>
      <c r="N9" s="759"/>
      <c r="O9" s="759"/>
      <c r="P9" s="759"/>
      <c r="Q9" s="544"/>
      <c r="R9" s="544"/>
      <c r="S9" s="544"/>
      <c r="T9" s="544"/>
    </row>
    <row r="10" spans="2:26" ht="15" customHeight="1" x14ac:dyDescent="0.25">
      <c r="C10" s="758"/>
      <c r="D10" s="758"/>
      <c r="E10" s="425"/>
      <c r="F10" s="759"/>
      <c r="G10" s="759"/>
      <c r="H10" s="759"/>
      <c r="I10" s="759"/>
      <c r="J10" s="759"/>
      <c r="K10" s="759"/>
      <c r="L10" s="759"/>
      <c r="M10" s="759"/>
      <c r="N10" s="759"/>
      <c r="O10" s="759"/>
      <c r="P10" s="759"/>
      <c r="Q10" s="544"/>
      <c r="R10" s="544"/>
      <c r="S10" s="544"/>
      <c r="T10" s="544"/>
    </row>
    <row r="11" spans="2:26" ht="5.25" customHeight="1" x14ac:dyDescent="0.25">
      <c r="C11" s="425"/>
      <c r="D11" s="425"/>
      <c r="E11" s="425"/>
    </row>
    <row r="12" spans="2:26" x14ac:dyDescent="0.25">
      <c r="E12" s="427" t="s">
        <v>1647</v>
      </c>
      <c r="F12" s="429">
        <v>2018</v>
      </c>
      <c r="G12" s="429">
        <v>2019</v>
      </c>
      <c r="H12" s="429">
        <v>2020</v>
      </c>
      <c r="I12" s="547">
        <v>2021</v>
      </c>
      <c r="J12" s="548">
        <v>2022</v>
      </c>
    </row>
    <row r="13" spans="2:26" ht="6.75" customHeight="1" x14ac:dyDescent="0.25">
      <c r="F13" s="431"/>
      <c r="G13" s="432"/>
      <c r="H13" s="432"/>
      <c r="I13" s="432"/>
    </row>
    <row r="14" spans="2:26" ht="32.25" customHeight="1" x14ac:dyDescent="0.3">
      <c r="C14" s="760" t="s">
        <v>1904</v>
      </c>
      <c r="D14" s="761"/>
      <c r="E14" s="761"/>
      <c r="F14" s="761"/>
      <c r="G14" s="761"/>
      <c r="H14" s="761"/>
      <c r="I14" s="761"/>
      <c r="J14" s="761"/>
      <c r="K14" s="433"/>
      <c r="L14" s="762" t="s">
        <v>1655</v>
      </c>
      <c r="M14" s="762"/>
      <c r="N14" s="762"/>
      <c r="O14" s="762"/>
      <c r="P14" s="762"/>
      <c r="Q14" s="545"/>
      <c r="R14" s="545"/>
      <c r="S14" s="545"/>
      <c r="T14" s="545"/>
    </row>
    <row r="15" spans="2:26" ht="23.25" customHeight="1" x14ac:dyDescent="0.25">
      <c r="C15" s="773" t="s">
        <v>1648</v>
      </c>
      <c r="D15" s="774"/>
      <c r="E15" s="434" t="s">
        <v>1649</v>
      </c>
      <c r="F15" s="434" t="s">
        <v>1650</v>
      </c>
      <c r="G15" s="434" t="s">
        <v>1651</v>
      </c>
      <c r="H15" s="434" t="s">
        <v>1652</v>
      </c>
      <c r="I15" s="434" t="s">
        <v>1653</v>
      </c>
      <c r="J15" s="434" t="s">
        <v>1654</v>
      </c>
      <c r="L15" s="772" t="s">
        <v>1656</v>
      </c>
      <c r="M15" s="772"/>
      <c r="N15" s="772"/>
      <c r="O15" s="772"/>
      <c r="P15" s="772"/>
      <c r="Q15" s="546"/>
      <c r="R15" s="546"/>
      <c r="S15" s="546"/>
      <c r="T15" s="546"/>
      <c r="U15" s="435"/>
      <c r="V15" s="435"/>
      <c r="W15" s="435"/>
      <c r="X15" s="435"/>
      <c r="Y15" s="435"/>
      <c r="Z15" s="435"/>
    </row>
    <row r="16" spans="2:26" ht="60" customHeight="1" x14ac:dyDescent="0.25">
      <c r="C16" s="495" t="s">
        <v>886</v>
      </c>
      <c r="D16" s="495" t="s">
        <v>1641</v>
      </c>
      <c r="E16" s="539">
        <v>0.13</v>
      </c>
      <c r="F16" s="539">
        <v>0.26</v>
      </c>
      <c r="G16" s="491">
        <v>0.42</v>
      </c>
      <c r="H16" s="491">
        <v>0.53</v>
      </c>
      <c r="I16" s="1082">
        <v>70</v>
      </c>
      <c r="J16" s="1083">
        <v>90</v>
      </c>
      <c r="L16" s="772"/>
      <c r="M16" s="772"/>
      <c r="N16" s="772"/>
      <c r="O16" s="772"/>
      <c r="P16" s="772"/>
      <c r="Q16" s="546"/>
      <c r="R16" s="546"/>
      <c r="S16" s="546"/>
      <c r="T16" s="546"/>
      <c r="U16" s="435"/>
      <c r="V16" s="435"/>
      <c r="W16" s="435"/>
      <c r="X16" s="435"/>
      <c r="Y16" s="435"/>
      <c r="Z16" s="435"/>
    </row>
    <row r="17" spans="2:26" ht="43.5" customHeight="1" x14ac:dyDescent="0.25">
      <c r="B17" s="436">
        <v>1.1000000000000001</v>
      </c>
      <c r="C17" s="438" t="s">
        <v>917</v>
      </c>
      <c r="D17" s="438" t="s">
        <v>924</v>
      </c>
      <c r="E17" s="492">
        <v>7.0000000000000007E-2</v>
      </c>
      <c r="F17" s="492">
        <v>0.12</v>
      </c>
      <c r="G17" s="492">
        <v>0.15</v>
      </c>
      <c r="H17" s="492">
        <v>0.2</v>
      </c>
      <c r="I17" s="492">
        <v>0.3</v>
      </c>
      <c r="J17" s="551">
        <v>0.6</v>
      </c>
      <c r="K17" s="439"/>
      <c r="L17" s="772"/>
      <c r="M17" s="772"/>
      <c r="N17" s="772"/>
      <c r="O17" s="772"/>
      <c r="P17" s="772"/>
      <c r="Q17" s="546"/>
      <c r="R17" s="546"/>
      <c r="S17" s="546"/>
      <c r="T17" s="546"/>
      <c r="U17" s="440"/>
      <c r="V17" s="440"/>
      <c r="W17" s="440"/>
      <c r="X17" s="440"/>
      <c r="Y17" s="440"/>
      <c r="Z17" s="440"/>
    </row>
    <row r="18" spans="2:26" ht="42.75" customHeight="1" x14ac:dyDescent="0.25">
      <c r="B18" s="436">
        <v>1.2</v>
      </c>
      <c r="C18" s="438" t="s">
        <v>918</v>
      </c>
      <c r="D18" s="438" t="s">
        <v>925</v>
      </c>
      <c r="E18" s="493">
        <v>0.21</v>
      </c>
      <c r="F18" s="493">
        <v>0.43</v>
      </c>
      <c r="G18" s="493">
        <v>0.64</v>
      </c>
      <c r="H18" s="552">
        <v>0.78</v>
      </c>
      <c r="I18" s="552">
        <v>0.89</v>
      </c>
      <c r="J18" s="552">
        <v>0.95</v>
      </c>
      <c r="K18" s="439"/>
      <c r="L18" s="772"/>
      <c r="M18" s="772"/>
      <c r="N18" s="772"/>
      <c r="O18" s="772"/>
      <c r="P18" s="772"/>
      <c r="Q18" s="546"/>
      <c r="R18" s="546"/>
      <c r="S18" s="546"/>
      <c r="T18" s="546"/>
      <c r="U18" s="440"/>
      <c r="V18" s="440"/>
      <c r="W18" s="440"/>
      <c r="X18" s="440"/>
      <c r="Y18" s="440"/>
      <c r="Z18" s="440"/>
    </row>
    <row r="19" spans="2:26" ht="42.75" customHeight="1" x14ac:dyDescent="0.25">
      <c r="B19" s="436">
        <v>1.3</v>
      </c>
      <c r="C19" s="438" t="s">
        <v>919</v>
      </c>
      <c r="D19" s="438" t="s">
        <v>926</v>
      </c>
      <c r="E19" s="538">
        <v>0.15</v>
      </c>
      <c r="F19" s="538">
        <v>0.19</v>
      </c>
      <c r="G19" s="538">
        <v>0.28999999999999998</v>
      </c>
      <c r="H19" s="551">
        <v>0.3</v>
      </c>
      <c r="I19" s="551">
        <v>0.5</v>
      </c>
      <c r="J19" s="551">
        <v>0.8</v>
      </c>
      <c r="K19" s="439"/>
      <c r="L19" s="484"/>
      <c r="M19" s="484"/>
      <c r="N19" s="484"/>
      <c r="O19" s="484"/>
      <c r="P19" s="484"/>
      <c r="Q19" s="484"/>
      <c r="R19" s="484"/>
      <c r="S19" s="484"/>
      <c r="T19" s="484"/>
      <c r="U19" s="440"/>
      <c r="V19" s="440"/>
      <c r="W19" s="440"/>
      <c r="X19" s="440"/>
      <c r="Y19" s="440"/>
      <c r="Z19" s="440"/>
    </row>
    <row r="20" spans="2:26" ht="45.75" customHeight="1" x14ac:dyDescent="0.25">
      <c r="B20" s="436">
        <v>1.4</v>
      </c>
      <c r="C20" s="438" t="s">
        <v>920</v>
      </c>
      <c r="D20" s="438" t="s">
        <v>927</v>
      </c>
      <c r="E20" s="493">
        <v>0.2</v>
      </c>
      <c r="F20" s="493">
        <v>0.46</v>
      </c>
      <c r="G20" s="493">
        <v>0.73499999999999999</v>
      </c>
      <c r="H20" s="493">
        <v>0.85</v>
      </c>
      <c r="I20" s="493">
        <v>0.95</v>
      </c>
      <c r="J20" s="493">
        <v>0.99</v>
      </c>
      <c r="K20" s="439"/>
      <c r="L20" s="484"/>
      <c r="M20" s="484"/>
      <c r="N20" s="484"/>
      <c r="O20" s="484"/>
      <c r="P20" s="484"/>
      <c r="Q20" s="484"/>
      <c r="R20" s="484"/>
      <c r="S20" s="484"/>
      <c r="T20" s="484"/>
      <c r="U20" s="440"/>
      <c r="V20" s="440"/>
      <c r="W20" s="440"/>
      <c r="X20" s="440"/>
      <c r="Y20" s="440"/>
      <c r="Z20" s="440"/>
    </row>
    <row r="21" spans="2:26" ht="32.25" customHeight="1" x14ac:dyDescent="0.25">
      <c r="B21" s="436">
        <v>1.5</v>
      </c>
      <c r="C21" s="438" t="s">
        <v>1657</v>
      </c>
      <c r="D21" s="438" t="s">
        <v>928</v>
      </c>
      <c r="E21" s="538">
        <v>0.12</v>
      </c>
      <c r="F21" s="538">
        <v>0.26</v>
      </c>
      <c r="G21" s="538">
        <v>0.31</v>
      </c>
      <c r="H21" s="550">
        <v>0.45</v>
      </c>
      <c r="I21" s="550">
        <v>0.52</v>
      </c>
      <c r="J21" s="550">
        <v>0.78</v>
      </c>
      <c r="K21" s="439"/>
      <c r="L21" s="484"/>
      <c r="M21" s="484"/>
      <c r="N21" s="484"/>
      <c r="O21" s="484"/>
      <c r="P21" s="484"/>
      <c r="Q21" s="484"/>
      <c r="R21" s="484"/>
      <c r="S21" s="484"/>
      <c r="T21" s="484"/>
      <c r="U21" s="440"/>
      <c r="V21" s="440"/>
      <c r="W21" s="440"/>
      <c r="X21" s="440"/>
      <c r="Y21" s="440"/>
      <c r="Z21" s="440"/>
    </row>
    <row r="22" spans="2:26" ht="33" customHeight="1" x14ac:dyDescent="0.25">
      <c r="B22" s="436">
        <v>1.6</v>
      </c>
      <c r="C22" s="438" t="s">
        <v>921</v>
      </c>
      <c r="D22" s="438" t="s">
        <v>929</v>
      </c>
      <c r="E22" s="493">
        <v>0.22</v>
      </c>
      <c r="F22" s="493">
        <v>0.48</v>
      </c>
      <c r="G22" s="493">
        <v>0.94</v>
      </c>
      <c r="H22" s="493">
        <v>0.95</v>
      </c>
      <c r="I22" s="493">
        <v>0.97</v>
      </c>
      <c r="J22" s="493">
        <v>0.99</v>
      </c>
      <c r="K22" s="439"/>
      <c r="L22" s="484"/>
      <c r="M22" s="484"/>
      <c r="N22" s="484"/>
      <c r="O22" s="484"/>
      <c r="P22" s="484"/>
      <c r="Q22" s="484"/>
      <c r="R22" s="484"/>
      <c r="S22" s="484"/>
      <c r="T22" s="484"/>
      <c r="U22" s="440"/>
      <c r="V22" s="440"/>
      <c r="W22" s="440"/>
      <c r="X22" s="440"/>
      <c r="Y22" s="440"/>
      <c r="Z22" s="440"/>
    </row>
    <row r="23" spans="2:26" ht="36.75" customHeight="1" x14ac:dyDescent="0.25">
      <c r="B23" s="436">
        <v>1.7</v>
      </c>
      <c r="C23" s="438" t="s">
        <v>922</v>
      </c>
      <c r="D23" s="438" t="s">
        <v>930</v>
      </c>
      <c r="E23" s="492">
        <v>0.08</v>
      </c>
      <c r="F23" s="492">
        <v>0.11</v>
      </c>
      <c r="G23" s="492">
        <v>0.18</v>
      </c>
      <c r="H23" s="492">
        <v>0.2</v>
      </c>
      <c r="I23" s="492">
        <v>0.3</v>
      </c>
      <c r="J23" s="551">
        <v>0.7</v>
      </c>
      <c r="K23" s="439"/>
      <c r="L23" s="484"/>
      <c r="M23" s="484"/>
      <c r="N23" s="484"/>
      <c r="O23" s="484"/>
      <c r="P23" s="484"/>
      <c r="Q23" s="484"/>
      <c r="R23" s="484"/>
      <c r="S23" s="484"/>
      <c r="T23" s="484"/>
      <c r="U23" s="440"/>
      <c r="V23" s="440"/>
      <c r="W23" s="440"/>
      <c r="X23" s="440"/>
      <c r="Y23" s="440"/>
      <c r="Z23" s="440"/>
    </row>
    <row r="24" spans="2:26" ht="55.5" customHeight="1" x14ac:dyDescent="0.25">
      <c r="B24" s="436">
        <v>1.8</v>
      </c>
      <c r="C24" s="438" t="s">
        <v>923</v>
      </c>
      <c r="D24" s="438" t="s">
        <v>1574</v>
      </c>
      <c r="E24" s="492">
        <v>0.05</v>
      </c>
      <c r="F24" s="492">
        <v>7.0000000000000007E-2</v>
      </c>
      <c r="G24" s="492">
        <v>0.09</v>
      </c>
      <c r="H24" s="549">
        <v>0.1</v>
      </c>
      <c r="I24" s="549">
        <v>0.15</v>
      </c>
      <c r="J24" s="549">
        <v>0.17</v>
      </c>
      <c r="K24" s="439"/>
      <c r="L24" s="484"/>
      <c r="M24" s="484"/>
      <c r="N24" s="484"/>
      <c r="O24" s="484"/>
      <c r="P24" s="484"/>
      <c r="Q24" s="484"/>
      <c r="R24" s="484"/>
      <c r="S24" s="484"/>
      <c r="T24" s="484"/>
      <c r="U24" s="440"/>
      <c r="V24" s="440"/>
      <c r="W24" s="440"/>
      <c r="X24" s="440"/>
      <c r="Y24" s="440"/>
      <c r="Z24" s="440"/>
    </row>
    <row r="25" spans="2:26" ht="23.25" customHeight="1" x14ac:dyDescent="0.25">
      <c r="C25" s="483" t="s">
        <v>1658</v>
      </c>
      <c r="D25" s="441"/>
      <c r="E25" s="494">
        <f>SUM(E17:E24)/8</f>
        <v>0.13750000000000001</v>
      </c>
      <c r="F25" s="494">
        <f t="shared" ref="F25:J25" si="0">SUM(F17:F24)/8</f>
        <v>0.26499999999999996</v>
      </c>
      <c r="G25" s="494">
        <f t="shared" si="0"/>
        <v>0.416875</v>
      </c>
      <c r="H25" s="494">
        <f t="shared" si="0"/>
        <v>0.47875000000000006</v>
      </c>
      <c r="I25" s="494">
        <f t="shared" si="0"/>
        <v>0.57250000000000001</v>
      </c>
      <c r="J25" s="494">
        <f t="shared" si="0"/>
        <v>0.74750000000000005</v>
      </c>
      <c r="K25" s="442"/>
      <c r="L25" s="440"/>
      <c r="M25" s="440"/>
      <c r="N25" s="440"/>
      <c r="O25" s="440"/>
      <c r="P25" s="440"/>
      <c r="Q25" s="440"/>
      <c r="R25" s="440"/>
      <c r="S25" s="440"/>
      <c r="T25" s="440"/>
      <c r="U25" s="440"/>
      <c r="V25" s="440"/>
      <c r="W25" s="440"/>
      <c r="X25" s="440"/>
      <c r="Y25" s="440"/>
      <c r="Z25" s="440"/>
    </row>
    <row r="26" spans="2:26" x14ac:dyDescent="0.25">
      <c r="O26" s="443"/>
    </row>
    <row r="27" spans="2:26" x14ac:dyDescent="0.25">
      <c r="O27" s="443"/>
    </row>
    <row r="28" spans="2:26" ht="47.25" customHeight="1" x14ac:dyDescent="0.25">
      <c r="B28" s="444"/>
      <c r="C28" s="763" t="s">
        <v>1659</v>
      </c>
      <c r="D28" s="764"/>
      <c r="E28" s="765"/>
      <c r="F28" s="766" t="s">
        <v>598</v>
      </c>
      <c r="G28" s="767"/>
      <c r="H28" s="766" t="s">
        <v>140</v>
      </c>
      <c r="I28" s="767"/>
      <c r="J28" s="766" t="s">
        <v>144</v>
      </c>
      <c r="K28" s="768"/>
      <c r="L28" s="767"/>
      <c r="M28" s="769" t="s">
        <v>617</v>
      </c>
      <c r="N28" s="770"/>
      <c r="O28" s="505" t="s">
        <v>616</v>
      </c>
      <c r="P28" s="769" t="s">
        <v>145</v>
      </c>
      <c r="Q28" s="771"/>
      <c r="R28" s="771"/>
      <c r="S28" s="771"/>
      <c r="T28" s="771"/>
      <c r="U28" s="770"/>
      <c r="V28" s="560"/>
      <c r="W28" s="560"/>
      <c r="X28" s="505" t="s">
        <v>1660</v>
      </c>
      <c r="Y28" s="769" t="s">
        <v>1661</v>
      </c>
      <c r="Z28" s="770"/>
    </row>
    <row r="29" spans="2:26" ht="30" customHeight="1" x14ac:dyDescent="0.25">
      <c r="B29" s="700" t="s">
        <v>138</v>
      </c>
      <c r="C29" s="776" t="s">
        <v>886</v>
      </c>
      <c r="D29" s="776"/>
      <c r="E29" s="776"/>
      <c r="F29" s="779" t="s">
        <v>1662</v>
      </c>
      <c r="G29" s="779"/>
      <c r="H29" s="779" t="s">
        <v>1585</v>
      </c>
      <c r="I29" s="779"/>
      <c r="J29" s="782" t="s">
        <v>1586</v>
      </c>
      <c r="K29" s="782"/>
      <c r="L29" s="782"/>
      <c r="M29" s="801">
        <f>0.1*(M34)+0.2*(M71)+0.1*(M115)+0.1*(M193)+0.2*(M245)+0.1*(M479)+0.1*(M503)+0.1*(M533)</f>
        <v>0.1</v>
      </c>
      <c r="N29" s="801"/>
      <c r="O29" s="801">
        <f>0.1*(O34)+0.2*(O71)+0.1*(O115)+0.1*(O193)+0.2*(O245)+0.1*(O479)+0.1*(O503)+0.1*(O533)</f>
        <v>8.1</v>
      </c>
      <c r="P29" s="785" t="s">
        <v>1903</v>
      </c>
      <c r="Q29" s="785"/>
      <c r="R29" s="785"/>
      <c r="S29" s="785"/>
      <c r="T29" s="785"/>
      <c r="U29" s="785"/>
      <c r="V29" s="561"/>
      <c r="W29" s="561"/>
      <c r="X29" s="797">
        <f>M29/O29</f>
        <v>1.234567901234568E-2</v>
      </c>
      <c r="Y29" s="445" t="s">
        <v>154</v>
      </c>
      <c r="Z29" s="446" t="s">
        <v>141</v>
      </c>
    </row>
    <row r="30" spans="2:26" ht="27.75" customHeight="1" x14ac:dyDescent="0.25">
      <c r="B30" s="775"/>
      <c r="C30" s="777"/>
      <c r="D30" s="777"/>
      <c r="E30" s="777"/>
      <c r="F30" s="780"/>
      <c r="G30" s="780"/>
      <c r="H30" s="780"/>
      <c r="I30" s="780"/>
      <c r="J30" s="783"/>
      <c r="K30" s="783"/>
      <c r="L30" s="783"/>
      <c r="M30" s="802"/>
      <c r="N30" s="802"/>
      <c r="O30" s="802"/>
      <c r="P30" s="786"/>
      <c r="Q30" s="786"/>
      <c r="R30" s="786"/>
      <c r="S30" s="786"/>
      <c r="T30" s="786"/>
      <c r="U30" s="786"/>
      <c r="V30" s="562"/>
      <c r="W30" s="562"/>
      <c r="X30" s="798"/>
      <c r="Y30" s="445" t="s">
        <v>155</v>
      </c>
      <c r="Z30" s="446" t="s">
        <v>142</v>
      </c>
    </row>
    <row r="31" spans="2:26" ht="32.25" customHeight="1" x14ac:dyDescent="0.25">
      <c r="B31" s="775"/>
      <c r="C31" s="777"/>
      <c r="D31" s="777"/>
      <c r="E31" s="777"/>
      <c r="F31" s="780"/>
      <c r="G31" s="780"/>
      <c r="H31" s="780"/>
      <c r="I31" s="780"/>
      <c r="J31" s="783"/>
      <c r="K31" s="783"/>
      <c r="L31" s="783"/>
      <c r="M31" s="799">
        <f>(M36+M73+M117+M195+M247+M481+M505+M535)/8</f>
        <v>25.561250000000001</v>
      </c>
      <c r="N31" s="799"/>
      <c r="O31" s="803">
        <f>(O36+O73+O117+O195+O247+O481+O505+O535)/8</f>
        <v>30.881250000000001</v>
      </c>
      <c r="P31" s="786"/>
      <c r="Q31" s="786"/>
      <c r="R31" s="786"/>
      <c r="S31" s="786"/>
      <c r="T31" s="786"/>
      <c r="U31" s="786"/>
      <c r="V31" s="562"/>
      <c r="W31" s="562"/>
      <c r="X31" s="805">
        <f>M31/O31</f>
        <v>0.82772718073264517</v>
      </c>
      <c r="Y31" s="447" t="s">
        <v>162</v>
      </c>
      <c r="Z31" s="446" t="s">
        <v>145</v>
      </c>
    </row>
    <row r="32" spans="2:26" ht="26.25" customHeight="1" x14ac:dyDescent="0.25">
      <c r="B32" s="775"/>
      <c r="C32" s="778"/>
      <c r="D32" s="778"/>
      <c r="E32" s="778"/>
      <c r="F32" s="781"/>
      <c r="G32" s="781"/>
      <c r="H32" s="781"/>
      <c r="I32" s="781"/>
      <c r="J32" s="784"/>
      <c r="K32" s="784"/>
      <c r="L32" s="784"/>
      <c r="M32" s="800"/>
      <c r="N32" s="800"/>
      <c r="O32" s="804"/>
      <c r="P32" s="787"/>
      <c r="Q32" s="787"/>
      <c r="R32" s="787"/>
      <c r="S32" s="787"/>
      <c r="T32" s="787"/>
      <c r="U32" s="787"/>
      <c r="V32" s="563"/>
      <c r="W32" s="563"/>
      <c r="X32" s="806"/>
      <c r="Y32" s="448" t="s">
        <v>830</v>
      </c>
      <c r="Z32" s="446" t="s">
        <v>146</v>
      </c>
    </row>
    <row r="33" spans="2:26" ht="32.25" customHeight="1" x14ac:dyDescent="0.25">
      <c r="B33" s="701"/>
      <c r="C33" s="449" t="s">
        <v>1663</v>
      </c>
      <c r="D33" s="450"/>
      <c r="E33" s="451"/>
      <c r="F33" s="452" t="s">
        <v>2214</v>
      </c>
      <c r="G33" s="452" t="s">
        <v>2215</v>
      </c>
      <c r="H33" s="453" t="s">
        <v>2216</v>
      </c>
      <c r="I33" s="452" t="s">
        <v>2217</v>
      </c>
      <c r="J33" s="452" t="s">
        <v>2218</v>
      </c>
      <c r="K33" s="452" t="s">
        <v>2219</v>
      </c>
      <c r="L33" s="453" t="s">
        <v>2220</v>
      </c>
      <c r="M33" s="452" t="s">
        <v>2221</v>
      </c>
      <c r="N33" s="452" t="s">
        <v>2222</v>
      </c>
      <c r="O33" s="452" t="s">
        <v>2223</v>
      </c>
      <c r="P33" s="453" t="s">
        <v>2224</v>
      </c>
      <c r="Q33" s="453" t="s">
        <v>2225</v>
      </c>
      <c r="R33" s="453" t="s">
        <v>2214</v>
      </c>
      <c r="S33" s="453" t="s">
        <v>2215</v>
      </c>
      <c r="T33" s="453" t="s">
        <v>2216</v>
      </c>
      <c r="U33" s="453" t="s">
        <v>2217</v>
      </c>
      <c r="V33" s="453" t="s">
        <v>2241</v>
      </c>
      <c r="W33" s="453" t="s">
        <v>2242</v>
      </c>
      <c r="X33" s="454"/>
      <c r="Y33" s="454"/>
      <c r="Z33" s="454"/>
    </row>
    <row r="34" spans="2:26" ht="20.25" customHeight="1" x14ac:dyDescent="0.25">
      <c r="B34" s="794" t="s">
        <v>139</v>
      </c>
      <c r="C34" s="739" t="s">
        <v>917</v>
      </c>
      <c r="D34" s="740"/>
      <c r="E34" s="741"/>
      <c r="F34" s="720" t="s">
        <v>924</v>
      </c>
      <c r="G34" s="721"/>
      <c r="H34" s="720" t="s">
        <v>1585</v>
      </c>
      <c r="I34" s="721"/>
      <c r="J34" s="726" t="s">
        <v>1891</v>
      </c>
      <c r="K34" s="727"/>
      <c r="L34" s="728"/>
      <c r="M34" s="735">
        <v>1</v>
      </c>
      <c r="N34" s="736"/>
      <c r="O34" s="718">
        <v>10</v>
      </c>
      <c r="P34" s="807" t="s">
        <v>159</v>
      </c>
      <c r="Q34" s="808"/>
      <c r="R34" s="808"/>
      <c r="S34" s="808"/>
      <c r="T34" s="808"/>
      <c r="U34" s="808"/>
      <c r="V34" s="808"/>
      <c r="W34" s="809"/>
      <c r="X34" s="1012">
        <f>M34/O34</f>
        <v>0.1</v>
      </c>
      <c r="Y34" s="455" t="s">
        <v>154</v>
      </c>
      <c r="Z34" s="456" t="s">
        <v>141</v>
      </c>
    </row>
    <row r="35" spans="2:26" ht="21" customHeight="1" x14ac:dyDescent="0.25">
      <c r="B35" s="795"/>
      <c r="C35" s="742"/>
      <c r="D35" s="743"/>
      <c r="E35" s="744"/>
      <c r="F35" s="722"/>
      <c r="G35" s="723"/>
      <c r="H35" s="722"/>
      <c r="I35" s="723"/>
      <c r="J35" s="729"/>
      <c r="K35" s="730"/>
      <c r="L35" s="731"/>
      <c r="M35" s="737"/>
      <c r="N35" s="738"/>
      <c r="O35" s="719"/>
      <c r="P35" s="810"/>
      <c r="Q35" s="1086"/>
      <c r="R35" s="1086"/>
      <c r="S35" s="1086"/>
      <c r="T35" s="1086"/>
      <c r="U35" s="1086"/>
      <c r="V35" s="1086"/>
      <c r="W35" s="811"/>
      <c r="X35" s="1013"/>
      <c r="Y35" s="455" t="s">
        <v>157</v>
      </c>
      <c r="Z35" s="456" t="s">
        <v>142</v>
      </c>
    </row>
    <row r="36" spans="2:26" ht="19.5" customHeight="1" x14ac:dyDescent="0.25">
      <c r="B36" s="795"/>
      <c r="C36" s="742"/>
      <c r="D36" s="743"/>
      <c r="E36" s="744"/>
      <c r="F36" s="722"/>
      <c r="G36" s="723"/>
      <c r="H36" s="722"/>
      <c r="I36" s="723"/>
      <c r="J36" s="729"/>
      <c r="K36" s="730"/>
      <c r="L36" s="731"/>
      <c r="M36" s="788">
        <f>X41+X43+X45+X47+X49+X51+X53+X55+X57+X59+X65+X70</f>
        <v>11.100000000000001</v>
      </c>
      <c r="N36" s="789"/>
      <c r="O36" s="718">
        <f>X40+X42+X44+X46+X48+X50+X52+X54+X56+X58+X64+X69</f>
        <v>12</v>
      </c>
      <c r="P36" s="810"/>
      <c r="Q36" s="1086"/>
      <c r="R36" s="1086"/>
      <c r="S36" s="1086"/>
      <c r="T36" s="1086"/>
      <c r="U36" s="1086"/>
      <c r="V36" s="1086"/>
      <c r="W36" s="811"/>
      <c r="X36" s="792">
        <f>M36/O36</f>
        <v>0.92500000000000016</v>
      </c>
      <c r="Y36" s="457" t="s">
        <v>162</v>
      </c>
      <c r="Z36" s="456" t="s">
        <v>145</v>
      </c>
    </row>
    <row r="37" spans="2:26" ht="19.5" customHeight="1" x14ac:dyDescent="0.25">
      <c r="B37" s="796"/>
      <c r="C37" s="745"/>
      <c r="D37" s="746"/>
      <c r="E37" s="747"/>
      <c r="F37" s="724"/>
      <c r="G37" s="725"/>
      <c r="H37" s="724"/>
      <c r="I37" s="725"/>
      <c r="J37" s="732"/>
      <c r="K37" s="733"/>
      <c r="L37" s="734"/>
      <c r="M37" s="790"/>
      <c r="N37" s="791"/>
      <c r="O37" s="719"/>
      <c r="P37" s="812"/>
      <c r="Q37" s="813"/>
      <c r="R37" s="813"/>
      <c r="S37" s="813"/>
      <c r="T37" s="813"/>
      <c r="U37" s="813"/>
      <c r="V37" s="813"/>
      <c r="W37" s="814"/>
      <c r="X37" s="793"/>
      <c r="Y37" s="458" t="s">
        <v>828</v>
      </c>
      <c r="Z37" s="456" t="s">
        <v>146</v>
      </c>
    </row>
    <row r="38" spans="2:26" hidden="1" x14ac:dyDescent="0.25">
      <c r="B38" s="700"/>
      <c r="C38" s="702" t="s">
        <v>1783</v>
      </c>
      <c r="D38" s="703"/>
      <c r="E38" s="837"/>
      <c r="F38" s="815"/>
      <c r="G38" s="815"/>
      <c r="H38" s="815"/>
      <c r="I38" s="815"/>
      <c r="J38" s="815"/>
      <c r="K38" s="815"/>
      <c r="L38" s="815"/>
      <c r="M38" s="815"/>
      <c r="N38" s="815"/>
      <c r="O38" s="815"/>
      <c r="P38" s="815"/>
      <c r="Q38" s="815"/>
      <c r="R38" s="815"/>
      <c r="S38" s="815"/>
      <c r="T38" s="815"/>
      <c r="U38" s="815"/>
      <c r="V38" s="815"/>
      <c r="W38" s="815"/>
      <c r="X38" s="816"/>
      <c r="Y38" s="986"/>
      <c r="Z38" s="987"/>
    </row>
    <row r="39" spans="2:26" hidden="1" x14ac:dyDescent="0.25">
      <c r="B39" s="701"/>
      <c r="C39" s="704"/>
      <c r="D39" s="705"/>
      <c r="E39" s="838"/>
      <c r="F39" s="817"/>
      <c r="G39" s="817"/>
      <c r="H39" s="817"/>
      <c r="I39" s="817"/>
      <c r="J39" s="817"/>
      <c r="K39" s="817"/>
      <c r="L39" s="817"/>
      <c r="M39" s="817"/>
      <c r="N39" s="817"/>
      <c r="O39" s="817"/>
      <c r="P39" s="817"/>
      <c r="Q39" s="817"/>
      <c r="R39" s="817"/>
      <c r="S39" s="817"/>
      <c r="T39" s="817"/>
      <c r="U39" s="817"/>
      <c r="V39" s="817"/>
      <c r="W39" s="817"/>
      <c r="X39" s="818"/>
      <c r="Y39" s="988"/>
      <c r="Z39" s="989"/>
    </row>
    <row r="40" spans="2:26" ht="28.5" customHeight="1" x14ac:dyDescent="0.25">
      <c r="B40" s="688" t="s">
        <v>608</v>
      </c>
      <c r="C40" s="706" t="s">
        <v>1941</v>
      </c>
      <c r="D40" s="707"/>
      <c r="E40" s="462" t="s">
        <v>216</v>
      </c>
      <c r="F40" s="459">
        <v>100</v>
      </c>
      <c r="G40" s="459">
        <v>0</v>
      </c>
      <c r="H40" s="459">
        <v>0</v>
      </c>
      <c r="I40" s="459">
        <v>0</v>
      </c>
      <c r="J40" s="459">
        <v>0</v>
      </c>
      <c r="K40" s="459">
        <v>0</v>
      </c>
      <c r="L40" s="460">
        <v>0</v>
      </c>
      <c r="M40" s="460">
        <v>0</v>
      </c>
      <c r="N40" s="460">
        <v>0</v>
      </c>
      <c r="O40" s="460">
        <v>0</v>
      </c>
      <c r="P40" s="460">
        <v>0</v>
      </c>
      <c r="Q40" s="460">
        <v>0</v>
      </c>
      <c r="R40" s="460">
        <v>0</v>
      </c>
      <c r="S40" s="460">
        <v>0</v>
      </c>
      <c r="T40" s="460">
        <v>0</v>
      </c>
      <c r="U40" s="460">
        <v>0</v>
      </c>
      <c r="V40" s="460">
        <v>0</v>
      </c>
      <c r="W40" s="460">
        <v>0</v>
      </c>
      <c r="X40" s="460">
        <f t="shared" ref="X40:X59" si="1">SUM($F40:$U40)/100</f>
        <v>1</v>
      </c>
      <c r="Y40" s="988"/>
      <c r="Z40" s="989"/>
    </row>
    <row r="41" spans="2:26" ht="23.25" customHeight="1" x14ac:dyDescent="0.25">
      <c r="B41" s="689"/>
      <c r="C41" s="708"/>
      <c r="D41" s="709"/>
      <c r="E41" s="489" t="s">
        <v>1664</v>
      </c>
      <c r="F41" s="461">
        <v>100</v>
      </c>
      <c r="G41" s="461">
        <v>0</v>
      </c>
      <c r="H41" s="461">
        <v>0</v>
      </c>
      <c r="I41" s="461">
        <v>0</v>
      </c>
      <c r="J41" s="461">
        <v>0</v>
      </c>
      <c r="K41" s="461">
        <v>0</v>
      </c>
      <c r="L41" s="461">
        <v>0</v>
      </c>
      <c r="M41" s="461">
        <v>0</v>
      </c>
      <c r="N41" s="461">
        <v>0</v>
      </c>
      <c r="O41" s="461">
        <v>0</v>
      </c>
      <c r="P41" s="461">
        <v>0</v>
      </c>
      <c r="Q41" s="461">
        <v>0</v>
      </c>
      <c r="R41" s="461">
        <v>0</v>
      </c>
      <c r="S41" s="461">
        <v>0</v>
      </c>
      <c r="T41" s="461">
        <v>0</v>
      </c>
      <c r="U41" s="461">
        <v>0</v>
      </c>
      <c r="V41" s="461">
        <v>0</v>
      </c>
      <c r="W41" s="461">
        <v>0</v>
      </c>
      <c r="X41" s="461">
        <f t="shared" si="1"/>
        <v>1</v>
      </c>
      <c r="Y41" s="988"/>
      <c r="Z41" s="989"/>
    </row>
    <row r="42" spans="2:26" ht="16.5" customHeight="1" x14ac:dyDescent="0.25">
      <c r="B42" s="697" t="s">
        <v>609</v>
      </c>
      <c r="C42" s="710" t="s">
        <v>1809</v>
      </c>
      <c r="D42" s="711"/>
      <c r="E42" s="462" t="s">
        <v>216</v>
      </c>
      <c r="F42" s="459">
        <v>0</v>
      </c>
      <c r="G42" s="459">
        <v>0</v>
      </c>
      <c r="H42" s="459">
        <v>0</v>
      </c>
      <c r="I42" s="459">
        <v>0</v>
      </c>
      <c r="J42" s="459">
        <v>0</v>
      </c>
      <c r="K42" s="459">
        <v>0</v>
      </c>
      <c r="L42" s="459">
        <v>50</v>
      </c>
      <c r="M42" s="459">
        <v>50</v>
      </c>
      <c r="N42" s="459">
        <v>0</v>
      </c>
      <c r="O42" s="460">
        <v>0</v>
      </c>
      <c r="P42" s="460">
        <v>0</v>
      </c>
      <c r="Q42" s="460">
        <v>0</v>
      </c>
      <c r="R42" s="460">
        <v>0</v>
      </c>
      <c r="S42" s="460">
        <v>0</v>
      </c>
      <c r="T42" s="460">
        <v>0</v>
      </c>
      <c r="U42" s="460">
        <v>0</v>
      </c>
      <c r="V42" s="460">
        <v>0</v>
      </c>
      <c r="W42" s="460">
        <v>0</v>
      </c>
      <c r="X42" s="460">
        <f t="shared" si="1"/>
        <v>1</v>
      </c>
      <c r="Y42" s="988"/>
      <c r="Z42" s="989"/>
    </row>
    <row r="43" spans="2:26" ht="36.75" customHeight="1" x14ac:dyDescent="0.25">
      <c r="B43" s="698"/>
      <c r="C43" s="712"/>
      <c r="D43" s="713"/>
      <c r="E43" s="489" t="s">
        <v>1664</v>
      </c>
      <c r="F43" s="461">
        <v>0</v>
      </c>
      <c r="G43" s="461">
        <v>0</v>
      </c>
      <c r="H43" s="461">
        <v>0</v>
      </c>
      <c r="I43" s="461">
        <v>0</v>
      </c>
      <c r="J43" s="461">
        <v>0</v>
      </c>
      <c r="K43" s="461">
        <v>0</v>
      </c>
      <c r="L43" s="461">
        <v>0</v>
      </c>
      <c r="M43" s="461">
        <v>0</v>
      </c>
      <c r="N43" s="461">
        <v>0</v>
      </c>
      <c r="O43" s="461">
        <v>0</v>
      </c>
      <c r="P43" s="461">
        <v>0</v>
      </c>
      <c r="Q43" s="461">
        <v>10</v>
      </c>
      <c r="R43" s="461">
        <v>10</v>
      </c>
      <c r="S43" s="461">
        <v>10</v>
      </c>
      <c r="T43" s="461">
        <v>5</v>
      </c>
      <c r="U43" s="461">
        <v>5</v>
      </c>
      <c r="V43" s="461">
        <v>0</v>
      </c>
      <c r="W43" s="461">
        <v>0</v>
      </c>
      <c r="X43" s="461">
        <f t="shared" si="1"/>
        <v>0.4</v>
      </c>
      <c r="Y43" s="988"/>
      <c r="Z43" s="989"/>
    </row>
    <row r="44" spans="2:26" ht="19.5" customHeight="1" x14ac:dyDescent="0.25">
      <c r="B44" s="688" t="s">
        <v>684</v>
      </c>
      <c r="C44" s="662" t="s">
        <v>1810</v>
      </c>
      <c r="D44" s="663"/>
      <c r="E44" s="462" t="s">
        <v>216</v>
      </c>
      <c r="F44" s="459">
        <v>0</v>
      </c>
      <c r="G44" s="459">
        <v>0</v>
      </c>
      <c r="H44" s="459">
        <v>0</v>
      </c>
      <c r="I44" s="459">
        <v>0</v>
      </c>
      <c r="J44" s="459">
        <v>0</v>
      </c>
      <c r="K44" s="459">
        <v>0</v>
      </c>
      <c r="L44" s="459">
        <v>50</v>
      </c>
      <c r="M44" s="459">
        <v>50</v>
      </c>
      <c r="N44" s="459">
        <v>0</v>
      </c>
      <c r="O44" s="460">
        <v>0</v>
      </c>
      <c r="P44" s="460">
        <v>0</v>
      </c>
      <c r="Q44" s="460">
        <v>0</v>
      </c>
      <c r="R44" s="460">
        <v>0</v>
      </c>
      <c r="S44" s="460">
        <v>0</v>
      </c>
      <c r="T44" s="460">
        <v>0</v>
      </c>
      <c r="U44" s="460">
        <v>0</v>
      </c>
      <c r="V44" s="460">
        <v>0</v>
      </c>
      <c r="W44" s="460">
        <v>0</v>
      </c>
      <c r="X44" s="460">
        <f t="shared" si="1"/>
        <v>1</v>
      </c>
      <c r="Y44" s="988"/>
      <c r="Z44" s="989"/>
    </row>
    <row r="45" spans="2:26" ht="19.5" customHeight="1" x14ac:dyDescent="0.25">
      <c r="B45" s="689"/>
      <c r="C45" s="664"/>
      <c r="D45" s="665"/>
      <c r="E45" s="489" t="s">
        <v>1664</v>
      </c>
      <c r="F45" s="461">
        <v>0</v>
      </c>
      <c r="G45" s="461">
        <v>0</v>
      </c>
      <c r="H45" s="461">
        <v>0</v>
      </c>
      <c r="I45" s="461">
        <v>0</v>
      </c>
      <c r="J45" s="461">
        <v>0</v>
      </c>
      <c r="K45" s="461">
        <v>10</v>
      </c>
      <c r="L45" s="461">
        <v>10</v>
      </c>
      <c r="M45" s="461">
        <v>10</v>
      </c>
      <c r="N45" s="461">
        <v>0</v>
      </c>
      <c r="O45" s="461">
        <v>10</v>
      </c>
      <c r="P45" s="461">
        <v>10</v>
      </c>
      <c r="Q45" s="461">
        <v>10</v>
      </c>
      <c r="R45" s="461">
        <v>10</v>
      </c>
      <c r="S45" s="461">
        <v>10</v>
      </c>
      <c r="T45" s="461">
        <v>10</v>
      </c>
      <c r="U45" s="461">
        <v>10</v>
      </c>
      <c r="V45" s="461">
        <v>0</v>
      </c>
      <c r="W45" s="461">
        <v>0</v>
      </c>
      <c r="X45" s="461">
        <f t="shared" si="1"/>
        <v>1</v>
      </c>
      <c r="Y45" s="988"/>
      <c r="Z45" s="989"/>
    </row>
    <row r="46" spans="2:26" ht="19.5" customHeight="1" x14ac:dyDescent="0.25">
      <c r="B46" s="697" t="s">
        <v>685</v>
      </c>
      <c r="C46" s="748" t="s">
        <v>1811</v>
      </c>
      <c r="D46" s="749"/>
      <c r="E46" s="462" t="s">
        <v>216</v>
      </c>
      <c r="F46" s="459">
        <v>0</v>
      </c>
      <c r="G46" s="459">
        <v>0</v>
      </c>
      <c r="H46" s="459">
        <v>0</v>
      </c>
      <c r="I46" s="459">
        <v>0</v>
      </c>
      <c r="J46" s="459">
        <v>0</v>
      </c>
      <c r="K46" s="459">
        <v>0</v>
      </c>
      <c r="L46" s="459">
        <v>50</v>
      </c>
      <c r="M46" s="459">
        <v>50</v>
      </c>
      <c r="N46" s="459">
        <v>0</v>
      </c>
      <c r="O46" s="460">
        <v>0</v>
      </c>
      <c r="P46" s="460">
        <v>0</v>
      </c>
      <c r="Q46" s="460">
        <v>0</v>
      </c>
      <c r="R46" s="460">
        <v>0</v>
      </c>
      <c r="S46" s="460">
        <v>0</v>
      </c>
      <c r="T46" s="460">
        <v>0</v>
      </c>
      <c r="U46" s="460">
        <v>0</v>
      </c>
      <c r="V46" s="460">
        <v>0</v>
      </c>
      <c r="W46" s="460">
        <v>0</v>
      </c>
      <c r="X46" s="460">
        <f t="shared" si="1"/>
        <v>1</v>
      </c>
      <c r="Y46" s="988"/>
      <c r="Z46" s="989"/>
    </row>
    <row r="47" spans="2:26" ht="19.5" customHeight="1" x14ac:dyDescent="0.25">
      <c r="B47" s="698"/>
      <c r="C47" s="750"/>
      <c r="D47" s="751"/>
      <c r="E47" s="489" t="s">
        <v>1664</v>
      </c>
      <c r="F47" s="461">
        <v>0</v>
      </c>
      <c r="G47" s="461">
        <v>0</v>
      </c>
      <c r="H47" s="461">
        <v>0</v>
      </c>
      <c r="I47" s="461">
        <v>0</v>
      </c>
      <c r="J47" s="461">
        <v>0</v>
      </c>
      <c r="K47" s="461">
        <v>10</v>
      </c>
      <c r="L47" s="461">
        <v>10</v>
      </c>
      <c r="M47" s="461">
        <v>10</v>
      </c>
      <c r="N47" s="461">
        <v>10</v>
      </c>
      <c r="O47" s="461">
        <v>10</v>
      </c>
      <c r="P47" s="461">
        <v>10</v>
      </c>
      <c r="Q47" s="461">
        <v>10</v>
      </c>
      <c r="R47" s="461">
        <v>10</v>
      </c>
      <c r="S47" s="461">
        <v>10</v>
      </c>
      <c r="T47" s="461">
        <v>5</v>
      </c>
      <c r="U47" s="461">
        <v>5</v>
      </c>
      <c r="V47" s="461">
        <v>0</v>
      </c>
      <c r="W47" s="461">
        <v>0</v>
      </c>
      <c r="X47" s="461">
        <f t="shared" si="1"/>
        <v>1</v>
      </c>
      <c r="Y47" s="988"/>
      <c r="Z47" s="989"/>
    </row>
    <row r="48" spans="2:26" ht="19.5" customHeight="1" x14ac:dyDescent="0.25">
      <c r="B48" s="688" t="s">
        <v>686</v>
      </c>
      <c r="C48" s="662" t="s">
        <v>1812</v>
      </c>
      <c r="D48" s="663"/>
      <c r="E48" s="462" t="s">
        <v>216</v>
      </c>
      <c r="F48" s="459">
        <v>0</v>
      </c>
      <c r="G48" s="459">
        <v>0</v>
      </c>
      <c r="H48" s="459">
        <v>0</v>
      </c>
      <c r="I48" s="459">
        <v>0</v>
      </c>
      <c r="J48" s="459">
        <v>0</v>
      </c>
      <c r="K48" s="459">
        <v>0</v>
      </c>
      <c r="L48" s="459">
        <v>50</v>
      </c>
      <c r="M48" s="459">
        <v>50</v>
      </c>
      <c r="N48" s="459">
        <v>0</v>
      </c>
      <c r="O48" s="460">
        <v>0</v>
      </c>
      <c r="P48" s="460">
        <v>0</v>
      </c>
      <c r="Q48" s="460">
        <v>0</v>
      </c>
      <c r="R48" s="460">
        <v>0</v>
      </c>
      <c r="S48" s="460">
        <v>0</v>
      </c>
      <c r="T48" s="460">
        <v>0</v>
      </c>
      <c r="U48" s="460">
        <v>0</v>
      </c>
      <c r="V48" s="460">
        <v>0</v>
      </c>
      <c r="W48" s="460">
        <v>0</v>
      </c>
      <c r="X48" s="460">
        <f t="shared" si="1"/>
        <v>1</v>
      </c>
      <c r="Y48" s="988"/>
      <c r="Z48" s="989"/>
    </row>
    <row r="49" spans="2:26" ht="19.5" customHeight="1" x14ac:dyDescent="0.25">
      <c r="B49" s="689"/>
      <c r="C49" s="664"/>
      <c r="D49" s="665"/>
      <c r="E49" s="489" t="s">
        <v>1664</v>
      </c>
      <c r="F49" s="461">
        <v>0</v>
      </c>
      <c r="G49" s="461">
        <v>0</v>
      </c>
      <c r="H49" s="461">
        <v>0</v>
      </c>
      <c r="I49" s="461">
        <v>0</v>
      </c>
      <c r="J49" s="461">
        <v>5</v>
      </c>
      <c r="K49" s="461">
        <v>10</v>
      </c>
      <c r="L49" s="461">
        <v>10</v>
      </c>
      <c r="M49" s="461">
        <v>10</v>
      </c>
      <c r="N49" s="461">
        <v>0</v>
      </c>
      <c r="O49" s="461">
        <v>10</v>
      </c>
      <c r="P49" s="461">
        <v>10</v>
      </c>
      <c r="Q49" s="461">
        <v>10</v>
      </c>
      <c r="R49" s="461">
        <v>10</v>
      </c>
      <c r="S49" s="461">
        <v>10</v>
      </c>
      <c r="T49" s="461">
        <v>10</v>
      </c>
      <c r="U49" s="461">
        <v>5</v>
      </c>
      <c r="V49" s="461">
        <v>0</v>
      </c>
      <c r="W49" s="461">
        <v>0</v>
      </c>
      <c r="X49" s="461">
        <f t="shared" si="1"/>
        <v>1</v>
      </c>
      <c r="Y49" s="988"/>
      <c r="Z49" s="989"/>
    </row>
    <row r="50" spans="2:26" ht="19.5" customHeight="1" x14ac:dyDescent="0.25">
      <c r="B50" s="697" t="s">
        <v>687</v>
      </c>
      <c r="C50" s="748" t="s">
        <v>1813</v>
      </c>
      <c r="D50" s="749"/>
      <c r="E50" s="462" t="s">
        <v>216</v>
      </c>
      <c r="F50" s="459">
        <v>0</v>
      </c>
      <c r="G50" s="459">
        <v>0</v>
      </c>
      <c r="H50" s="459">
        <v>0</v>
      </c>
      <c r="I50" s="459">
        <v>0</v>
      </c>
      <c r="J50" s="459">
        <v>0</v>
      </c>
      <c r="K50" s="459">
        <v>0</v>
      </c>
      <c r="L50" s="459">
        <v>50</v>
      </c>
      <c r="M50" s="459">
        <v>50</v>
      </c>
      <c r="N50" s="459">
        <v>0</v>
      </c>
      <c r="O50" s="460">
        <v>0</v>
      </c>
      <c r="P50" s="460">
        <v>0</v>
      </c>
      <c r="Q50" s="460">
        <v>0</v>
      </c>
      <c r="R50" s="460">
        <v>0</v>
      </c>
      <c r="S50" s="460">
        <v>0</v>
      </c>
      <c r="T50" s="460">
        <v>0</v>
      </c>
      <c r="U50" s="460">
        <v>0</v>
      </c>
      <c r="V50" s="460">
        <v>0</v>
      </c>
      <c r="W50" s="460">
        <v>0</v>
      </c>
      <c r="X50" s="460">
        <f t="shared" si="1"/>
        <v>1</v>
      </c>
      <c r="Y50" s="988"/>
      <c r="Z50" s="989"/>
    </row>
    <row r="51" spans="2:26" ht="19.5" customHeight="1" x14ac:dyDescent="0.25">
      <c r="B51" s="698"/>
      <c r="C51" s="750"/>
      <c r="D51" s="751"/>
      <c r="E51" s="489" t="s">
        <v>1664</v>
      </c>
      <c r="F51" s="461">
        <v>0</v>
      </c>
      <c r="G51" s="461">
        <v>0</v>
      </c>
      <c r="H51" s="461">
        <v>0</v>
      </c>
      <c r="I51" s="461">
        <v>0</v>
      </c>
      <c r="J51" s="461">
        <v>0</v>
      </c>
      <c r="K51" s="461">
        <v>0</v>
      </c>
      <c r="L51" s="461">
        <v>0</v>
      </c>
      <c r="M51" s="461">
        <v>0</v>
      </c>
      <c r="N51" s="461">
        <v>0</v>
      </c>
      <c r="O51" s="461">
        <v>10</v>
      </c>
      <c r="P51" s="461">
        <v>10</v>
      </c>
      <c r="Q51" s="461">
        <v>10</v>
      </c>
      <c r="R51" s="461">
        <v>10</v>
      </c>
      <c r="S51" s="461">
        <v>10</v>
      </c>
      <c r="T51" s="461">
        <v>10</v>
      </c>
      <c r="U51" s="461">
        <v>10</v>
      </c>
      <c r="V51" s="461">
        <v>0</v>
      </c>
      <c r="W51" s="461">
        <v>0</v>
      </c>
      <c r="X51" s="461">
        <f t="shared" si="1"/>
        <v>0.7</v>
      </c>
      <c r="Y51" s="988"/>
      <c r="Z51" s="989"/>
    </row>
    <row r="52" spans="2:26" ht="19.5" customHeight="1" x14ac:dyDescent="0.25">
      <c r="B52" s="688" t="s">
        <v>915</v>
      </c>
      <c r="C52" s="662" t="s">
        <v>1814</v>
      </c>
      <c r="D52" s="663"/>
      <c r="E52" s="462" t="s">
        <v>216</v>
      </c>
      <c r="F52" s="459">
        <v>0</v>
      </c>
      <c r="G52" s="459">
        <v>0</v>
      </c>
      <c r="H52" s="459">
        <v>0</v>
      </c>
      <c r="I52" s="459">
        <v>0</v>
      </c>
      <c r="J52" s="459">
        <v>0</v>
      </c>
      <c r="K52" s="459">
        <v>0</v>
      </c>
      <c r="L52" s="459">
        <v>50</v>
      </c>
      <c r="M52" s="459">
        <v>50</v>
      </c>
      <c r="N52" s="459">
        <v>0</v>
      </c>
      <c r="O52" s="460">
        <v>0</v>
      </c>
      <c r="P52" s="460">
        <v>0</v>
      </c>
      <c r="Q52" s="460">
        <v>0</v>
      </c>
      <c r="R52" s="460">
        <v>0</v>
      </c>
      <c r="S52" s="460">
        <v>0</v>
      </c>
      <c r="T52" s="460">
        <v>0</v>
      </c>
      <c r="U52" s="460">
        <v>0</v>
      </c>
      <c r="V52" s="460">
        <v>0</v>
      </c>
      <c r="W52" s="460">
        <v>0</v>
      </c>
      <c r="X52" s="460">
        <f t="shared" si="1"/>
        <v>1</v>
      </c>
      <c r="Y52" s="988"/>
      <c r="Z52" s="989"/>
    </row>
    <row r="53" spans="2:26" ht="19.5" customHeight="1" x14ac:dyDescent="0.25">
      <c r="B53" s="689"/>
      <c r="C53" s="664"/>
      <c r="D53" s="665"/>
      <c r="E53" s="489" t="s">
        <v>1664</v>
      </c>
      <c r="F53" s="461">
        <v>0</v>
      </c>
      <c r="G53" s="461">
        <v>0</v>
      </c>
      <c r="H53" s="461">
        <v>0</v>
      </c>
      <c r="I53" s="461">
        <v>0</v>
      </c>
      <c r="J53" s="461">
        <v>0</v>
      </c>
      <c r="K53" s="461">
        <v>0</v>
      </c>
      <c r="L53" s="461">
        <v>10</v>
      </c>
      <c r="M53" s="461">
        <v>10</v>
      </c>
      <c r="N53" s="461">
        <v>10</v>
      </c>
      <c r="O53" s="461">
        <v>10</v>
      </c>
      <c r="P53" s="461">
        <v>10</v>
      </c>
      <c r="Q53" s="461">
        <v>10</v>
      </c>
      <c r="R53" s="461">
        <v>10</v>
      </c>
      <c r="S53" s="461">
        <v>10</v>
      </c>
      <c r="T53" s="461">
        <v>10</v>
      </c>
      <c r="U53" s="461">
        <v>10</v>
      </c>
      <c r="V53" s="461">
        <v>0</v>
      </c>
      <c r="W53" s="461">
        <v>0</v>
      </c>
      <c r="X53" s="461">
        <f t="shared" si="1"/>
        <v>1</v>
      </c>
      <c r="Y53" s="988"/>
      <c r="Z53" s="989"/>
    </row>
    <row r="54" spans="2:26" ht="19.5" customHeight="1" x14ac:dyDescent="0.25">
      <c r="B54" s="697" t="s">
        <v>916</v>
      </c>
      <c r="C54" s="748" t="s">
        <v>1892</v>
      </c>
      <c r="D54" s="749"/>
      <c r="E54" s="462" t="s">
        <v>216</v>
      </c>
      <c r="F54" s="459">
        <v>0</v>
      </c>
      <c r="G54" s="459">
        <v>0</v>
      </c>
      <c r="H54" s="459">
        <v>0</v>
      </c>
      <c r="I54" s="459">
        <v>0</v>
      </c>
      <c r="J54" s="459">
        <v>0</v>
      </c>
      <c r="K54" s="459">
        <v>0</v>
      </c>
      <c r="L54" s="459">
        <v>50</v>
      </c>
      <c r="M54" s="459">
        <v>50</v>
      </c>
      <c r="N54" s="459">
        <v>0</v>
      </c>
      <c r="O54" s="460">
        <v>0</v>
      </c>
      <c r="P54" s="460">
        <v>0</v>
      </c>
      <c r="Q54" s="460">
        <v>0</v>
      </c>
      <c r="R54" s="460">
        <v>0</v>
      </c>
      <c r="S54" s="460">
        <v>0</v>
      </c>
      <c r="T54" s="460">
        <v>0</v>
      </c>
      <c r="U54" s="460">
        <v>0</v>
      </c>
      <c r="V54" s="460">
        <v>0</v>
      </c>
      <c r="W54" s="460">
        <v>0</v>
      </c>
      <c r="X54" s="460">
        <f t="shared" si="1"/>
        <v>1</v>
      </c>
      <c r="Y54" s="988"/>
      <c r="Z54" s="989"/>
    </row>
    <row r="55" spans="2:26" ht="19.5" customHeight="1" x14ac:dyDescent="0.25">
      <c r="B55" s="698"/>
      <c r="C55" s="750"/>
      <c r="D55" s="751"/>
      <c r="E55" s="489" t="s">
        <v>1664</v>
      </c>
      <c r="F55" s="461">
        <v>0</v>
      </c>
      <c r="G55" s="461">
        <v>0</v>
      </c>
      <c r="H55" s="461">
        <v>0</v>
      </c>
      <c r="I55" s="461">
        <v>0</v>
      </c>
      <c r="J55" s="461">
        <v>0</v>
      </c>
      <c r="K55" s="461">
        <v>0</v>
      </c>
      <c r="L55" s="461">
        <v>10</v>
      </c>
      <c r="M55" s="461">
        <v>10</v>
      </c>
      <c r="N55" s="461">
        <v>10</v>
      </c>
      <c r="O55" s="461">
        <v>10</v>
      </c>
      <c r="P55" s="461">
        <v>10</v>
      </c>
      <c r="Q55" s="461">
        <v>10</v>
      </c>
      <c r="R55" s="461">
        <v>10</v>
      </c>
      <c r="S55" s="461">
        <v>10</v>
      </c>
      <c r="T55" s="461">
        <v>10</v>
      </c>
      <c r="U55" s="461">
        <v>10</v>
      </c>
      <c r="V55" s="461">
        <v>0</v>
      </c>
      <c r="W55" s="461">
        <v>0</v>
      </c>
      <c r="X55" s="461">
        <f t="shared" si="1"/>
        <v>1</v>
      </c>
      <c r="Y55" s="988"/>
      <c r="Z55" s="989"/>
    </row>
    <row r="56" spans="2:26" ht="19.5" customHeight="1" x14ac:dyDescent="0.25">
      <c r="B56" s="688" t="s">
        <v>1817</v>
      </c>
      <c r="C56" s="662" t="s">
        <v>1815</v>
      </c>
      <c r="D56" s="663"/>
      <c r="E56" s="462" t="s">
        <v>216</v>
      </c>
      <c r="F56" s="459">
        <v>0</v>
      </c>
      <c r="G56" s="459">
        <v>0</v>
      </c>
      <c r="H56" s="459">
        <v>0</v>
      </c>
      <c r="I56" s="459">
        <v>0</v>
      </c>
      <c r="J56" s="459">
        <v>0</v>
      </c>
      <c r="K56" s="459">
        <v>0</v>
      </c>
      <c r="L56" s="459">
        <v>50</v>
      </c>
      <c r="M56" s="459">
        <v>50</v>
      </c>
      <c r="N56" s="459">
        <v>0</v>
      </c>
      <c r="O56" s="460">
        <v>0</v>
      </c>
      <c r="P56" s="460">
        <v>0</v>
      </c>
      <c r="Q56" s="460">
        <v>0</v>
      </c>
      <c r="R56" s="460">
        <v>0</v>
      </c>
      <c r="S56" s="460">
        <v>0</v>
      </c>
      <c r="T56" s="460">
        <v>0</v>
      </c>
      <c r="U56" s="460">
        <v>0</v>
      </c>
      <c r="V56" s="460">
        <v>0</v>
      </c>
      <c r="W56" s="460">
        <v>0</v>
      </c>
      <c r="X56" s="460">
        <f t="shared" si="1"/>
        <v>1</v>
      </c>
      <c r="Y56" s="988"/>
      <c r="Z56" s="989"/>
    </row>
    <row r="57" spans="2:26" ht="19.5" customHeight="1" x14ac:dyDescent="0.25">
      <c r="B57" s="689"/>
      <c r="C57" s="664"/>
      <c r="D57" s="665"/>
      <c r="E57" s="489" t="s">
        <v>1664</v>
      </c>
      <c r="F57" s="461">
        <v>0</v>
      </c>
      <c r="G57" s="461">
        <v>0</v>
      </c>
      <c r="H57" s="461">
        <v>0</v>
      </c>
      <c r="I57" s="461">
        <v>0</v>
      </c>
      <c r="J57" s="461">
        <v>0</v>
      </c>
      <c r="K57" s="461">
        <v>0</v>
      </c>
      <c r="L57" s="461">
        <v>10</v>
      </c>
      <c r="M57" s="461">
        <v>10</v>
      </c>
      <c r="N57" s="461">
        <v>10</v>
      </c>
      <c r="O57" s="461">
        <v>10</v>
      </c>
      <c r="P57" s="461">
        <v>10</v>
      </c>
      <c r="Q57" s="461">
        <v>10</v>
      </c>
      <c r="R57" s="461">
        <v>10</v>
      </c>
      <c r="S57" s="461">
        <v>10</v>
      </c>
      <c r="T57" s="461">
        <v>10</v>
      </c>
      <c r="U57" s="461">
        <v>10</v>
      </c>
      <c r="V57" s="461">
        <v>0</v>
      </c>
      <c r="W57" s="461">
        <v>0</v>
      </c>
      <c r="X57" s="461">
        <f t="shared" si="1"/>
        <v>1</v>
      </c>
      <c r="Y57" s="988"/>
      <c r="Z57" s="989"/>
    </row>
    <row r="58" spans="2:26" ht="19.5" customHeight="1" x14ac:dyDescent="0.25">
      <c r="B58" s="697" t="s">
        <v>1818</v>
      </c>
      <c r="C58" s="748" t="s">
        <v>1816</v>
      </c>
      <c r="D58" s="749"/>
      <c r="E58" s="462" t="s">
        <v>216</v>
      </c>
      <c r="F58" s="459">
        <v>0</v>
      </c>
      <c r="G58" s="459">
        <v>0</v>
      </c>
      <c r="H58" s="459">
        <v>0</v>
      </c>
      <c r="I58" s="459">
        <v>0</v>
      </c>
      <c r="J58" s="459">
        <v>0</v>
      </c>
      <c r="K58" s="459">
        <v>0</v>
      </c>
      <c r="L58" s="459">
        <v>50</v>
      </c>
      <c r="M58" s="459">
        <v>50</v>
      </c>
      <c r="N58" s="459">
        <v>0</v>
      </c>
      <c r="O58" s="460">
        <v>0</v>
      </c>
      <c r="P58" s="460">
        <v>0</v>
      </c>
      <c r="Q58" s="460">
        <v>0</v>
      </c>
      <c r="R58" s="460">
        <v>0</v>
      </c>
      <c r="S58" s="460">
        <v>0</v>
      </c>
      <c r="T58" s="460">
        <v>0</v>
      </c>
      <c r="U58" s="460">
        <v>0</v>
      </c>
      <c r="V58" s="460">
        <v>0</v>
      </c>
      <c r="W58" s="460">
        <v>0</v>
      </c>
      <c r="X58" s="460">
        <f t="shared" si="1"/>
        <v>1</v>
      </c>
      <c r="Y58" s="988"/>
      <c r="Z58" s="989"/>
    </row>
    <row r="59" spans="2:26" ht="19.5" customHeight="1" x14ac:dyDescent="0.25">
      <c r="B59" s="698"/>
      <c r="C59" s="750"/>
      <c r="D59" s="751"/>
      <c r="E59" s="489" t="s">
        <v>1664</v>
      </c>
      <c r="F59" s="461">
        <v>0</v>
      </c>
      <c r="G59" s="461">
        <v>0</v>
      </c>
      <c r="H59" s="461">
        <v>0</v>
      </c>
      <c r="I59" s="461">
        <v>0</v>
      </c>
      <c r="J59" s="461">
        <v>0</v>
      </c>
      <c r="K59" s="461">
        <v>0</v>
      </c>
      <c r="L59" s="461">
        <v>10</v>
      </c>
      <c r="M59" s="461">
        <v>10</v>
      </c>
      <c r="N59" s="461">
        <v>10</v>
      </c>
      <c r="O59" s="461">
        <v>10</v>
      </c>
      <c r="P59" s="461">
        <v>10</v>
      </c>
      <c r="Q59" s="461">
        <v>10</v>
      </c>
      <c r="R59" s="461">
        <v>10</v>
      </c>
      <c r="S59" s="461">
        <v>10</v>
      </c>
      <c r="T59" s="461">
        <v>10</v>
      </c>
      <c r="U59" s="461">
        <v>10</v>
      </c>
      <c r="V59" s="461">
        <v>0</v>
      </c>
      <c r="W59" s="461">
        <v>0</v>
      </c>
      <c r="X59" s="461">
        <f t="shared" si="1"/>
        <v>1</v>
      </c>
      <c r="Y59" s="988"/>
      <c r="Z59" s="989"/>
    </row>
    <row r="60" spans="2:26" ht="19.5" hidden="1" customHeight="1" x14ac:dyDescent="0.25">
      <c r="B60" s="699"/>
      <c r="C60" s="690" t="s">
        <v>1796</v>
      </c>
      <c r="D60" s="695"/>
      <c r="E60" s="837"/>
      <c r="F60" s="815"/>
      <c r="G60" s="815"/>
      <c r="H60" s="815"/>
      <c r="I60" s="815"/>
      <c r="J60" s="815"/>
      <c r="K60" s="815"/>
      <c r="L60" s="815"/>
      <c r="M60" s="815"/>
      <c r="N60" s="815"/>
      <c r="O60" s="815"/>
      <c r="P60" s="815"/>
      <c r="Q60" s="815"/>
      <c r="R60" s="815"/>
      <c r="S60" s="815"/>
      <c r="T60" s="815"/>
      <c r="U60" s="815"/>
      <c r="V60" s="815"/>
      <c r="W60" s="815"/>
      <c r="X60" s="816"/>
      <c r="Y60" s="988"/>
      <c r="Z60" s="989"/>
    </row>
    <row r="61" spans="2:26" ht="19.5" hidden="1" customHeight="1" x14ac:dyDescent="0.25">
      <c r="B61" s="678"/>
      <c r="C61" s="691"/>
      <c r="D61" s="696"/>
      <c r="E61" s="838"/>
      <c r="F61" s="817"/>
      <c r="G61" s="817"/>
      <c r="H61" s="817"/>
      <c r="I61" s="817"/>
      <c r="J61" s="817"/>
      <c r="K61" s="817"/>
      <c r="L61" s="817"/>
      <c r="M61" s="817"/>
      <c r="N61" s="817"/>
      <c r="O61" s="817"/>
      <c r="P61" s="817"/>
      <c r="Q61" s="817"/>
      <c r="R61" s="817"/>
      <c r="S61" s="817"/>
      <c r="T61" s="817"/>
      <c r="U61" s="817"/>
      <c r="V61" s="817"/>
      <c r="W61" s="817"/>
      <c r="X61" s="818"/>
      <c r="Y61" s="988"/>
      <c r="Z61" s="989"/>
    </row>
    <row r="62" spans="2:26" hidden="1" x14ac:dyDescent="0.25">
      <c r="B62" s="506"/>
      <c r="C62" s="690" t="s">
        <v>1795</v>
      </c>
      <c r="D62" s="690"/>
      <c r="E62" s="815"/>
      <c r="F62" s="815"/>
      <c r="G62" s="815"/>
      <c r="H62" s="815"/>
      <c r="I62" s="815"/>
      <c r="J62" s="815"/>
      <c r="K62" s="815"/>
      <c r="L62" s="815"/>
      <c r="M62" s="815"/>
      <c r="N62" s="815"/>
      <c r="O62" s="815"/>
      <c r="P62" s="815"/>
      <c r="Q62" s="815"/>
      <c r="R62" s="815"/>
      <c r="S62" s="815"/>
      <c r="T62" s="815"/>
      <c r="U62" s="815"/>
      <c r="V62" s="815"/>
      <c r="W62" s="815"/>
      <c r="X62" s="816"/>
      <c r="Y62" s="988"/>
      <c r="Z62" s="989"/>
    </row>
    <row r="63" spans="2:26" hidden="1" x14ac:dyDescent="0.25">
      <c r="B63" s="506"/>
      <c r="C63" s="691"/>
      <c r="D63" s="691"/>
      <c r="E63" s="817"/>
      <c r="F63" s="817"/>
      <c r="G63" s="817"/>
      <c r="H63" s="817"/>
      <c r="I63" s="817"/>
      <c r="J63" s="817"/>
      <c r="K63" s="817"/>
      <c r="L63" s="817"/>
      <c r="M63" s="817"/>
      <c r="N63" s="817"/>
      <c r="O63" s="817"/>
      <c r="P63" s="817"/>
      <c r="Q63" s="817"/>
      <c r="R63" s="817"/>
      <c r="S63" s="817"/>
      <c r="T63" s="817"/>
      <c r="U63" s="817"/>
      <c r="V63" s="817"/>
      <c r="W63" s="817"/>
      <c r="X63" s="818"/>
      <c r="Y63" s="988"/>
      <c r="Z63" s="989"/>
    </row>
    <row r="64" spans="2:26" ht="46.9" customHeight="1" x14ac:dyDescent="0.25">
      <c r="B64" s="978" t="s">
        <v>1819</v>
      </c>
      <c r="C64" s="662" t="s">
        <v>1914</v>
      </c>
      <c r="D64" s="663"/>
      <c r="E64" s="462" t="s">
        <v>216</v>
      </c>
      <c r="F64" s="459">
        <v>0</v>
      </c>
      <c r="G64" s="459">
        <v>0</v>
      </c>
      <c r="H64" s="459">
        <v>0</v>
      </c>
      <c r="I64" s="459">
        <v>0</v>
      </c>
      <c r="J64" s="460">
        <v>0</v>
      </c>
      <c r="K64" s="460">
        <v>0</v>
      </c>
      <c r="L64" s="460">
        <v>0</v>
      </c>
      <c r="M64" s="460">
        <v>0</v>
      </c>
      <c r="N64" s="460">
        <v>25</v>
      </c>
      <c r="O64" s="460">
        <v>25</v>
      </c>
      <c r="P64" s="460">
        <v>50</v>
      </c>
      <c r="Q64" s="460">
        <v>0</v>
      </c>
      <c r="R64" s="460">
        <v>0</v>
      </c>
      <c r="S64" s="460">
        <v>0</v>
      </c>
      <c r="T64" s="460">
        <v>0</v>
      </c>
      <c r="U64" s="460">
        <v>0</v>
      </c>
      <c r="V64" s="460">
        <v>0</v>
      </c>
      <c r="W64" s="460">
        <v>0</v>
      </c>
      <c r="X64" s="460">
        <f t="shared" ref="X64:X70" si="2">SUM($F64:$U64)/100</f>
        <v>1</v>
      </c>
      <c r="Y64" s="988"/>
      <c r="Z64" s="989"/>
    </row>
    <row r="65" spans="2:26" ht="58.5" customHeight="1" x14ac:dyDescent="0.25">
      <c r="B65" s="979"/>
      <c r="C65" s="664"/>
      <c r="D65" s="665"/>
      <c r="E65" s="489" t="s">
        <v>1664</v>
      </c>
      <c r="F65" s="461">
        <v>0</v>
      </c>
      <c r="G65" s="461">
        <v>40</v>
      </c>
      <c r="H65" s="461">
        <v>0</v>
      </c>
      <c r="I65" s="461">
        <v>0</v>
      </c>
      <c r="J65" s="461">
        <v>0</v>
      </c>
      <c r="K65" s="461">
        <v>0</v>
      </c>
      <c r="L65" s="461">
        <v>0</v>
      </c>
      <c r="M65" s="461">
        <v>0</v>
      </c>
      <c r="N65" s="461">
        <v>0</v>
      </c>
      <c r="O65" s="461">
        <v>10</v>
      </c>
      <c r="P65" s="461">
        <v>10</v>
      </c>
      <c r="Q65" s="461">
        <v>0</v>
      </c>
      <c r="R65" s="461">
        <v>10</v>
      </c>
      <c r="S65" s="461">
        <v>10</v>
      </c>
      <c r="T65" s="461">
        <v>10</v>
      </c>
      <c r="U65" s="461">
        <v>10</v>
      </c>
      <c r="V65" s="461">
        <v>0</v>
      </c>
      <c r="W65" s="461">
        <v>0</v>
      </c>
      <c r="X65" s="461">
        <f t="shared" si="2"/>
        <v>1</v>
      </c>
      <c r="Y65" s="988"/>
      <c r="Z65" s="989"/>
    </row>
    <row r="66" spans="2:26" ht="25.9" hidden="1" customHeight="1" x14ac:dyDescent="0.25">
      <c r="B66" s="506"/>
      <c r="C66" s="690" t="s">
        <v>1799</v>
      </c>
      <c r="D66" s="690"/>
      <c r="E66" s="815"/>
      <c r="F66" s="815"/>
      <c r="G66" s="815"/>
      <c r="H66" s="815"/>
      <c r="I66" s="815"/>
      <c r="J66" s="815"/>
      <c r="K66" s="815"/>
      <c r="L66" s="815"/>
      <c r="M66" s="815"/>
      <c r="N66" s="815"/>
      <c r="O66" s="815"/>
      <c r="P66" s="815"/>
      <c r="Q66" s="815"/>
      <c r="R66" s="815"/>
      <c r="S66" s="815"/>
      <c r="T66" s="815"/>
      <c r="U66" s="815"/>
      <c r="V66" s="815"/>
      <c r="W66" s="815"/>
      <c r="X66" s="816"/>
      <c r="Y66" s="988"/>
      <c r="Z66" s="989"/>
    </row>
    <row r="67" spans="2:26" ht="19.5" hidden="1" customHeight="1" x14ac:dyDescent="0.25">
      <c r="B67" s="506"/>
      <c r="C67" s="691"/>
      <c r="D67" s="691"/>
      <c r="E67" s="817"/>
      <c r="F67" s="817"/>
      <c r="G67" s="817"/>
      <c r="H67" s="817"/>
      <c r="I67" s="817"/>
      <c r="J67" s="817"/>
      <c r="K67" s="817"/>
      <c r="L67" s="817"/>
      <c r="M67" s="817"/>
      <c r="N67" s="817"/>
      <c r="O67" s="817"/>
      <c r="P67" s="817"/>
      <c r="Q67" s="817"/>
      <c r="R67" s="817"/>
      <c r="S67" s="817"/>
      <c r="T67" s="817"/>
      <c r="U67" s="817"/>
      <c r="V67" s="817"/>
      <c r="W67" s="817"/>
      <c r="X67" s="818"/>
      <c r="Y67" s="988"/>
      <c r="Z67" s="989"/>
    </row>
    <row r="68" spans="2:26" ht="120.75" hidden="1" customHeight="1" x14ac:dyDescent="0.25">
      <c r="B68" s="506"/>
      <c r="C68" s="690" t="s">
        <v>1807</v>
      </c>
      <c r="D68" s="690"/>
      <c r="E68" s="509"/>
      <c r="F68" s="509"/>
      <c r="G68" s="509"/>
      <c r="H68" s="509"/>
      <c r="I68" s="509"/>
      <c r="J68" s="509"/>
      <c r="K68" s="509"/>
      <c r="L68" s="509"/>
      <c r="M68" s="509"/>
      <c r="N68" s="509"/>
      <c r="O68" s="509"/>
      <c r="P68" s="509"/>
      <c r="Q68" s="509"/>
      <c r="R68" s="509"/>
      <c r="S68" s="509"/>
      <c r="T68" s="509"/>
      <c r="U68" s="509"/>
      <c r="V68" s="509"/>
      <c r="W68" s="509"/>
      <c r="X68" s="510"/>
      <c r="Y68" s="988"/>
      <c r="Z68" s="989"/>
    </row>
    <row r="69" spans="2:26" ht="172.15" customHeight="1" x14ac:dyDescent="0.25">
      <c r="B69" s="881" t="s">
        <v>1835</v>
      </c>
      <c r="C69" s="752" t="s">
        <v>2063</v>
      </c>
      <c r="D69" s="657"/>
      <c r="E69" s="462" t="s">
        <v>216</v>
      </c>
      <c r="F69" s="459">
        <v>10</v>
      </c>
      <c r="G69" s="459">
        <v>10</v>
      </c>
      <c r="H69" s="459">
        <v>10</v>
      </c>
      <c r="I69" s="459">
        <v>10</v>
      </c>
      <c r="J69" s="460">
        <v>10</v>
      </c>
      <c r="K69" s="460">
        <v>10</v>
      </c>
      <c r="L69" s="460">
        <v>10</v>
      </c>
      <c r="M69" s="460">
        <v>10</v>
      </c>
      <c r="N69" s="460">
        <v>5</v>
      </c>
      <c r="O69" s="460">
        <v>5</v>
      </c>
      <c r="P69" s="460">
        <v>5</v>
      </c>
      <c r="Q69" s="460">
        <v>0</v>
      </c>
      <c r="R69" s="460">
        <v>0</v>
      </c>
      <c r="S69" s="460">
        <v>0</v>
      </c>
      <c r="T69" s="460">
        <v>0</v>
      </c>
      <c r="U69" s="460">
        <v>5</v>
      </c>
      <c r="V69" s="460">
        <v>0</v>
      </c>
      <c r="W69" s="460">
        <v>0</v>
      </c>
      <c r="X69" s="460">
        <f t="shared" si="2"/>
        <v>1</v>
      </c>
      <c r="Y69" s="988"/>
      <c r="Z69" s="989"/>
    </row>
    <row r="70" spans="2:26" ht="153.6" customHeight="1" x14ac:dyDescent="0.25">
      <c r="B70" s="980"/>
      <c r="C70" s="753"/>
      <c r="D70" s="754"/>
      <c r="E70" s="489" t="s">
        <v>1664</v>
      </c>
      <c r="F70" s="461">
        <v>10</v>
      </c>
      <c r="G70" s="461">
        <v>10</v>
      </c>
      <c r="H70" s="461">
        <v>10</v>
      </c>
      <c r="I70" s="461">
        <v>10</v>
      </c>
      <c r="J70" s="461">
        <v>0</v>
      </c>
      <c r="K70" s="461">
        <v>0</v>
      </c>
      <c r="L70" s="461">
        <v>0</v>
      </c>
      <c r="M70" s="461">
        <v>0</v>
      </c>
      <c r="N70" s="461">
        <v>10</v>
      </c>
      <c r="O70" s="461">
        <v>10</v>
      </c>
      <c r="P70" s="461">
        <v>10</v>
      </c>
      <c r="Q70" s="461">
        <v>5</v>
      </c>
      <c r="R70" s="461">
        <v>5</v>
      </c>
      <c r="S70" s="461">
        <v>10</v>
      </c>
      <c r="T70" s="461">
        <v>5</v>
      </c>
      <c r="U70" s="461">
        <v>5</v>
      </c>
      <c r="V70" s="461">
        <v>0</v>
      </c>
      <c r="W70" s="461">
        <v>0</v>
      </c>
      <c r="X70" s="461">
        <f t="shared" si="2"/>
        <v>1</v>
      </c>
      <c r="Y70" s="990"/>
      <c r="Z70" s="991"/>
    </row>
    <row r="71" spans="2:26" ht="25.5" customHeight="1" x14ac:dyDescent="0.25">
      <c r="B71" s="692" t="s">
        <v>649</v>
      </c>
      <c r="C71" s="739" t="s">
        <v>918</v>
      </c>
      <c r="D71" s="740"/>
      <c r="E71" s="741"/>
      <c r="F71" s="720" t="s">
        <v>925</v>
      </c>
      <c r="G71" s="721"/>
      <c r="H71" s="720" t="s">
        <v>1014</v>
      </c>
      <c r="I71" s="721"/>
      <c r="J71" s="726" t="s">
        <v>1893</v>
      </c>
      <c r="K71" s="727"/>
      <c r="L71" s="728"/>
      <c r="M71" s="735">
        <v>0</v>
      </c>
      <c r="N71" s="736"/>
      <c r="O71" s="718">
        <v>7</v>
      </c>
      <c r="P71" s="726" t="s">
        <v>159</v>
      </c>
      <c r="Q71" s="727"/>
      <c r="R71" s="727"/>
      <c r="S71" s="727"/>
      <c r="T71" s="727"/>
      <c r="U71" s="727"/>
      <c r="V71" s="727"/>
      <c r="W71" s="728"/>
      <c r="X71" s="916">
        <f>M71/O71</f>
        <v>0</v>
      </c>
      <c r="Y71" s="455" t="s">
        <v>154</v>
      </c>
      <c r="Z71" s="456" t="s">
        <v>141</v>
      </c>
    </row>
    <row r="72" spans="2:26" ht="25.5" customHeight="1" x14ac:dyDescent="0.25">
      <c r="B72" s="693"/>
      <c r="C72" s="742"/>
      <c r="D72" s="743"/>
      <c r="E72" s="744"/>
      <c r="F72" s="722"/>
      <c r="G72" s="723"/>
      <c r="H72" s="722"/>
      <c r="I72" s="723"/>
      <c r="J72" s="729"/>
      <c r="K72" s="730"/>
      <c r="L72" s="731"/>
      <c r="M72" s="737"/>
      <c r="N72" s="738"/>
      <c r="O72" s="719"/>
      <c r="P72" s="729"/>
      <c r="Q72" s="1087"/>
      <c r="R72" s="1087"/>
      <c r="S72" s="1087"/>
      <c r="T72" s="1087"/>
      <c r="U72" s="1087"/>
      <c r="V72" s="1087"/>
      <c r="W72" s="731"/>
      <c r="X72" s="864"/>
      <c r="Y72" s="455" t="s">
        <v>157</v>
      </c>
      <c r="Z72" s="456" t="s">
        <v>142</v>
      </c>
    </row>
    <row r="73" spans="2:26" ht="31.5" customHeight="1" x14ac:dyDescent="0.25">
      <c r="B73" s="693"/>
      <c r="C73" s="742"/>
      <c r="D73" s="743"/>
      <c r="E73" s="744"/>
      <c r="F73" s="722"/>
      <c r="G73" s="723"/>
      <c r="H73" s="722"/>
      <c r="I73" s="723"/>
      <c r="J73" s="729"/>
      <c r="K73" s="730"/>
      <c r="L73" s="731"/>
      <c r="M73" s="714">
        <f>X76+X78+X80+X82+X84+X86+X88+X92+X94+X98+X102+X106+X114</f>
        <v>11.26</v>
      </c>
      <c r="N73" s="715"/>
      <c r="O73" s="718">
        <f>X75+X77+X79+X81+X83+X85+X87+X91+X93+X97+X101+X105+X113</f>
        <v>13.299999999999999</v>
      </c>
      <c r="P73" s="729"/>
      <c r="Q73" s="1087"/>
      <c r="R73" s="1087"/>
      <c r="S73" s="1087"/>
      <c r="T73" s="1087"/>
      <c r="U73" s="1087"/>
      <c r="V73" s="1087"/>
      <c r="W73" s="731"/>
      <c r="X73" s="928">
        <f>M73/O73</f>
        <v>0.84661654135338349</v>
      </c>
      <c r="Y73" s="457" t="s">
        <v>162</v>
      </c>
      <c r="Z73" s="456" t="s">
        <v>145</v>
      </c>
    </row>
    <row r="74" spans="2:26" ht="24.75" customHeight="1" x14ac:dyDescent="0.25">
      <c r="B74" s="694"/>
      <c r="C74" s="745"/>
      <c r="D74" s="746"/>
      <c r="E74" s="747"/>
      <c r="F74" s="724"/>
      <c r="G74" s="725"/>
      <c r="H74" s="724"/>
      <c r="I74" s="725"/>
      <c r="J74" s="732"/>
      <c r="K74" s="733"/>
      <c r="L74" s="734"/>
      <c r="M74" s="716"/>
      <c r="N74" s="717"/>
      <c r="O74" s="719"/>
      <c r="P74" s="732"/>
      <c r="Q74" s="733"/>
      <c r="R74" s="733"/>
      <c r="S74" s="733"/>
      <c r="T74" s="733"/>
      <c r="U74" s="733"/>
      <c r="V74" s="733"/>
      <c r="W74" s="734"/>
      <c r="X74" s="929"/>
      <c r="Y74" s="458" t="s">
        <v>830</v>
      </c>
      <c r="Z74" s="456" t="s">
        <v>146</v>
      </c>
    </row>
    <row r="75" spans="2:26" ht="19.5" customHeight="1" x14ac:dyDescent="0.25">
      <c r="B75" s="674" t="s">
        <v>650</v>
      </c>
      <c r="C75" s="662" t="s">
        <v>1894</v>
      </c>
      <c r="D75" s="663"/>
      <c r="E75" s="462" t="s">
        <v>216</v>
      </c>
      <c r="F75" s="459">
        <v>100</v>
      </c>
      <c r="G75" s="459">
        <v>0</v>
      </c>
      <c r="H75" s="459">
        <v>0</v>
      </c>
      <c r="I75" s="459">
        <v>0</v>
      </c>
      <c r="J75" s="459">
        <v>0</v>
      </c>
      <c r="K75" s="459">
        <v>0</v>
      </c>
      <c r="L75" s="459">
        <v>0</v>
      </c>
      <c r="M75" s="459">
        <v>0</v>
      </c>
      <c r="N75" s="459">
        <v>0</v>
      </c>
      <c r="O75" s="459">
        <v>0</v>
      </c>
      <c r="P75" s="459">
        <v>0</v>
      </c>
      <c r="Q75" s="459">
        <v>0</v>
      </c>
      <c r="R75" s="459">
        <v>0</v>
      </c>
      <c r="S75" s="459">
        <v>0</v>
      </c>
      <c r="T75" s="459">
        <v>0</v>
      </c>
      <c r="U75" s="459">
        <v>0</v>
      </c>
      <c r="V75" s="459">
        <v>0</v>
      </c>
      <c r="W75" s="459">
        <v>0</v>
      </c>
      <c r="X75" s="460">
        <f>SUM($F75:$U75)/100</f>
        <v>1</v>
      </c>
      <c r="Y75" s="986"/>
      <c r="Z75" s="987"/>
    </row>
    <row r="76" spans="2:26" ht="20.25" customHeight="1" x14ac:dyDescent="0.25">
      <c r="B76" s="675"/>
      <c r="C76" s="664"/>
      <c r="D76" s="665"/>
      <c r="E76" s="482" t="s">
        <v>1664</v>
      </c>
      <c r="F76" s="516">
        <v>100</v>
      </c>
      <c r="G76" s="490">
        <v>0</v>
      </c>
      <c r="H76" s="490">
        <v>0</v>
      </c>
      <c r="I76" s="490">
        <v>0</v>
      </c>
      <c r="J76" s="490">
        <v>0</v>
      </c>
      <c r="K76" s="490">
        <v>0</v>
      </c>
      <c r="L76" s="490">
        <v>0</v>
      </c>
      <c r="M76" s="490">
        <v>0</v>
      </c>
      <c r="N76" s="490">
        <v>0</v>
      </c>
      <c r="O76" s="490">
        <v>0</v>
      </c>
      <c r="P76" s="490">
        <v>0</v>
      </c>
      <c r="Q76" s="490">
        <v>0</v>
      </c>
      <c r="R76" s="490">
        <v>0</v>
      </c>
      <c r="S76" s="490">
        <v>0</v>
      </c>
      <c r="T76" s="490">
        <v>0</v>
      </c>
      <c r="U76" s="490">
        <v>0</v>
      </c>
      <c r="V76" s="490">
        <v>0</v>
      </c>
      <c r="W76" s="490">
        <v>0</v>
      </c>
      <c r="X76" s="490">
        <f t="shared" ref="X76:X106" si="3">SUM($F76:$U76)/100</f>
        <v>1</v>
      </c>
      <c r="Y76" s="988"/>
      <c r="Z76" s="989"/>
    </row>
    <row r="77" spans="2:26" ht="19.5" customHeight="1" x14ac:dyDescent="0.25">
      <c r="B77" s="674" t="s">
        <v>931</v>
      </c>
      <c r="C77" s="624" t="s">
        <v>1895</v>
      </c>
      <c r="D77" s="625"/>
      <c r="E77" s="462" t="s">
        <v>216</v>
      </c>
      <c r="F77" s="459">
        <v>100</v>
      </c>
      <c r="G77" s="459">
        <v>0</v>
      </c>
      <c r="H77" s="459">
        <v>0</v>
      </c>
      <c r="I77" s="459">
        <v>0</v>
      </c>
      <c r="J77" s="459">
        <v>0</v>
      </c>
      <c r="K77" s="459">
        <v>0</v>
      </c>
      <c r="L77" s="459">
        <v>0</v>
      </c>
      <c r="M77" s="459">
        <v>0</v>
      </c>
      <c r="N77" s="459">
        <v>0</v>
      </c>
      <c r="O77" s="459">
        <v>0</v>
      </c>
      <c r="P77" s="459">
        <v>0</v>
      </c>
      <c r="Q77" s="459">
        <v>0</v>
      </c>
      <c r="R77" s="459">
        <v>0</v>
      </c>
      <c r="S77" s="459">
        <v>0</v>
      </c>
      <c r="T77" s="459">
        <v>0</v>
      </c>
      <c r="U77" s="459">
        <v>0</v>
      </c>
      <c r="V77" s="459">
        <v>0</v>
      </c>
      <c r="W77" s="459">
        <v>0</v>
      </c>
      <c r="X77" s="460">
        <f t="shared" si="3"/>
        <v>1</v>
      </c>
      <c r="Y77" s="988"/>
      <c r="Z77" s="989"/>
    </row>
    <row r="78" spans="2:26" ht="20.25" customHeight="1" x14ac:dyDescent="0.25">
      <c r="B78" s="675"/>
      <c r="C78" s="626"/>
      <c r="D78" s="627"/>
      <c r="E78" s="482" t="s">
        <v>1664</v>
      </c>
      <c r="F78" s="516">
        <v>100</v>
      </c>
      <c r="G78" s="490">
        <v>0</v>
      </c>
      <c r="H78" s="490">
        <v>0</v>
      </c>
      <c r="I78" s="490">
        <v>0</v>
      </c>
      <c r="J78" s="490">
        <v>0</v>
      </c>
      <c r="K78" s="490">
        <v>0</v>
      </c>
      <c r="L78" s="490">
        <v>0</v>
      </c>
      <c r="M78" s="490">
        <v>0</v>
      </c>
      <c r="N78" s="490">
        <v>0</v>
      </c>
      <c r="O78" s="490">
        <v>0</v>
      </c>
      <c r="P78" s="490">
        <v>0</v>
      </c>
      <c r="Q78" s="490">
        <v>0</v>
      </c>
      <c r="R78" s="490">
        <v>0</v>
      </c>
      <c r="S78" s="490">
        <v>0</v>
      </c>
      <c r="T78" s="490">
        <v>0</v>
      </c>
      <c r="U78" s="490">
        <v>0</v>
      </c>
      <c r="V78" s="490">
        <v>0</v>
      </c>
      <c r="W78" s="490">
        <v>0</v>
      </c>
      <c r="X78" s="490">
        <f t="shared" si="3"/>
        <v>1</v>
      </c>
      <c r="Y78" s="988"/>
      <c r="Z78" s="989"/>
    </row>
    <row r="79" spans="2:26" ht="17.25" customHeight="1" x14ac:dyDescent="0.25">
      <c r="B79" s="674" t="s">
        <v>932</v>
      </c>
      <c r="C79" s="662" t="s">
        <v>1666</v>
      </c>
      <c r="D79" s="663"/>
      <c r="E79" s="462" t="s">
        <v>216</v>
      </c>
      <c r="F79" s="459">
        <v>100</v>
      </c>
      <c r="G79" s="459">
        <v>0</v>
      </c>
      <c r="H79" s="459">
        <v>0</v>
      </c>
      <c r="I79" s="459">
        <v>0</v>
      </c>
      <c r="J79" s="459">
        <v>0</v>
      </c>
      <c r="K79" s="459">
        <v>0</v>
      </c>
      <c r="L79" s="459">
        <v>0</v>
      </c>
      <c r="M79" s="459">
        <v>0</v>
      </c>
      <c r="N79" s="459">
        <v>0</v>
      </c>
      <c r="O79" s="459">
        <v>0</v>
      </c>
      <c r="P79" s="459">
        <v>0</v>
      </c>
      <c r="Q79" s="459">
        <v>0</v>
      </c>
      <c r="R79" s="459">
        <v>0</v>
      </c>
      <c r="S79" s="459">
        <v>0</v>
      </c>
      <c r="T79" s="459">
        <v>0</v>
      </c>
      <c r="U79" s="459">
        <v>0</v>
      </c>
      <c r="V79" s="459">
        <v>0</v>
      </c>
      <c r="W79" s="459">
        <v>0</v>
      </c>
      <c r="X79" s="460">
        <f t="shared" si="3"/>
        <v>1</v>
      </c>
      <c r="Y79" s="988"/>
      <c r="Z79" s="989"/>
    </row>
    <row r="80" spans="2:26" ht="22.5" customHeight="1" x14ac:dyDescent="0.25">
      <c r="B80" s="675"/>
      <c r="C80" s="664"/>
      <c r="D80" s="665"/>
      <c r="E80" s="482" t="s">
        <v>1664</v>
      </c>
      <c r="F80" s="516">
        <v>100</v>
      </c>
      <c r="G80" s="490">
        <v>0</v>
      </c>
      <c r="H80" s="490">
        <v>0</v>
      </c>
      <c r="I80" s="490">
        <v>0</v>
      </c>
      <c r="J80" s="490">
        <v>0</v>
      </c>
      <c r="K80" s="490">
        <v>0</v>
      </c>
      <c r="L80" s="490">
        <v>0</v>
      </c>
      <c r="M80" s="490">
        <v>0</v>
      </c>
      <c r="N80" s="490">
        <v>0</v>
      </c>
      <c r="O80" s="490">
        <v>0</v>
      </c>
      <c r="P80" s="490">
        <v>0</v>
      </c>
      <c r="Q80" s="490">
        <v>0</v>
      </c>
      <c r="R80" s="490">
        <v>0</v>
      </c>
      <c r="S80" s="490">
        <v>0</v>
      </c>
      <c r="T80" s="490">
        <v>0</v>
      </c>
      <c r="U80" s="490">
        <v>0</v>
      </c>
      <c r="V80" s="490">
        <v>0</v>
      </c>
      <c r="W80" s="490">
        <v>0</v>
      </c>
      <c r="X80" s="490">
        <f t="shared" si="3"/>
        <v>1</v>
      </c>
      <c r="Y80" s="988"/>
      <c r="Z80" s="989"/>
    </row>
    <row r="81" spans="2:26" ht="21.75" customHeight="1" x14ac:dyDescent="0.25">
      <c r="B81" s="674" t="s">
        <v>1076</v>
      </c>
      <c r="C81" s="624" t="s">
        <v>1667</v>
      </c>
      <c r="D81" s="625"/>
      <c r="E81" s="462" t="s">
        <v>216</v>
      </c>
      <c r="F81" s="459">
        <v>100</v>
      </c>
      <c r="G81" s="459">
        <v>0</v>
      </c>
      <c r="H81" s="459">
        <v>0</v>
      </c>
      <c r="I81" s="459">
        <v>0</v>
      </c>
      <c r="J81" s="459">
        <v>0</v>
      </c>
      <c r="K81" s="459">
        <v>0</v>
      </c>
      <c r="L81" s="459">
        <v>0</v>
      </c>
      <c r="M81" s="459">
        <v>0</v>
      </c>
      <c r="N81" s="459">
        <v>0</v>
      </c>
      <c r="O81" s="459">
        <v>0</v>
      </c>
      <c r="P81" s="459">
        <v>0</v>
      </c>
      <c r="Q81" s="459">
        <v>0</v>
      </c>
      <c r="R81" s="459">
        <v>0</v>
      </c>
      <c r="S81" s="459">
        <v>0</v>
      </c>
      <c r="T81" s="459">
        <v>0</v>
      </c>
      <c r="U81" s="459">
        <v>0</v>
      </c>
      <c r="V81" s="459">
        <v>0</v>
      </c>
      <c r="W81" s="459">
        <v>0</v>
      </c>
      <c r="X81" s="460">
        <f t="shared" si="3"/>
        <v>1</v>
      </c>
      <c r="Y81" s="988"/>
      <c r="Z81" s="989"/>
    </row>
    <row r="82" spans="2:26" ht="23.25" customHeight="1" x14ac:dyDescent="0.25">
      <c r="B82" s="675"/>
      <c r="C82" s="626"/>
      <c r="D82" s="627"/>
      <c r="E82" s="482" t="s">
        <v>1664</v>
      </c>
      <c r="F82" s="516">
        <v>100</v>
      </c>
      <c r="G82" s="490">
        <v>0</v>
      </c>
      <c r="H82" s="490">
        <v>0</v>
      </c>
      <c r="I82" s="490">
        <v>0</v>
      </c>
      <c r="J82" s="490">
        <v>0</v>
      </c>
      <c r="K82" s="490">
        <v>0</v>
      </c>
      <c r="L82" s="490">
        <v>0</v>
      </c>
      <c r="M82" s="490">
        <v>0</v>
      </c>
      <c r="N82" s="490">
        <v>0</v>
      </c>
      <c r="O82" s="490">
        <v>0</v>
      </c>
      <c r="P82" s="490">
        <v>0</v>
      </c>
      <c r="Q82" s="490">
        <v>0</v>
      </c>
      <c r="R82" s="490">
        <v>0</v>
      </c>
      <c r="S82" s="490">
        <v>0</v>
      </c>
      <c r="T82" s="490">
        <v>0</v>
      </c>
      <c r="U82" s="490">
        <v>0</v>
      </c>
      <c r="V82" s="490">
        <v>0</v>
      </c>
      <c r="W82" s="490">
        <v>0</v>
      </c>
      <c r="X82" s="490">
        <f t="shared" si="3"/>
        <v>1</v>
      </c>
      <c r="Y82" s="988"/>
      <c r="Z82" s="989"/>
    </row>
    <row r="83" spans="2:26" ht="21" customHeight="1" x14ac:dyDescent="0.25">
      <c r="B83" s="674" t="s">
        <v>1130</v>
      </c>
      <c r="C83" s="662" t="s">
        <v>1929</v>
      </c>
      <c r="D83" s="663"/>
      <c r="E83" s="462" t="s">
        <v>216</v>
      </c>
      <c r="F83" s="459">
        <v>100</v>
      </c>
      <c r="G83" s="459">
        <v>0</v>
      </c>
      <c r="H83" s="459">
        <v>0</v>
      </c>
      <c r="I83" s="459">
        <v>0</v>
      </c>
      <c r="J83" s="459">
        <v>0</v>
      </c>
      <c r="K83" s="459">
        <v>0</v>
      </c>
      <c r="L83" s="459">
        <v>0</v>
      </c>
      <c r="M83" s="459">
        <v>0</v>
      </c>
      <c r="N83" s="459">
        <v>0</v>
      </c>
      <c r="O83" s="459">
        <v>0</v>
      </c>
      <c r="P83" s="459">
        <v>0</v>
      </c>
      <c r="Q83" s="459">
        <v>0</v>
      </c>
      <c r="R83" s="459">
        <v>0</v>
      </c>
      <c r="S83" s="459">
        <v>0</v>
      </c>
      <c r="T83" s="459">
        <v>0</v>
      </c>
      <c r="U83" s="459">
        <v>0</v>
      </c>
      <c r="V83" s="459">
        <v>0</v>
      </c>
      <c r="W83" s="459">
        <v>0</v>
      </c>
      <c r="X83" s="460">
        <f t="shared" si="3"/>
        <v>1</v>
      </c>
      <c r="Y83" s="988"/>
      <c r="Z83" s="989"/>
    </row>
    <row r="84" spans="2:26" ht="22.5" customHeight="1" x14ac:dyDescent="0.25">
      <c r="B84" s="675"/>
      <c r="C84" s="664"/>
      <c r="D84" s="665"/>
      <c r="E84" s="482" t="s">
        <v>1664</v>
      </c>
      <c r="F84" s="516">
        <v>100</v>
      </c>
      <c r="G84" s="490">
        <v>0</v>
      </c>
      <c r="H84" s="490">
        <v>0</v>
      </c>
      <c r="I84" s="490">
        <v>0</v>
      </c>
      <c r="J84" s="490">
        <v>0</v>
      </c>
      <c r="K84" s="490">
        <v>0</v>
      </c>
      <c r="L84" s="490">
        <v>0</v>
      </c>
      <c r="M84" s="490">
        <v>0</v>
      </c>
      <c r="N84" s="490">
        <v>0</v>
      </c>
      <c r="O84" s="490">
        <v>0</v>
      </c>
      <c r="P84" s="490">
        <v>0</v>
      </c>
      <c r="Q84" s="490">
        <v>0</v>
      </c>
      <c r="R84" s="490">
        <v>0</v>
      </c>
      <c r="S84" s="490">
        <v>0</v>
      </c>
      <c r="T84" s="490">
        <v>0</v>
      </c>
      <c r="U84" s="490">
        <v>0</v>
      </c>
      <c r="V84" s="490">
        <v>0</v>
      </c>
      <c r="W84" s="490">
        <v>0</v>
      </c>
      <c r="X84" s="490">
        <f t="shared" si="3"/>
        <v>1</v>
      </c>
      <c r="Y84" s="988"/>
      <c r="Z84" s="989"/>
    </row>
    <row r="85" spans="2:26" ht="24" customHeight="1" x14ac:dyDescent="0.25">
      <c r="B85" s="674" t="s">
        <v>1131</v>
      </c>
      <c r="C85" s="624" t="s">
        <v>1896</v>
      </c>
      <c r="D85" s="625"/>
      <c r="E85" s="462" t="s">
        <v>216</v>
      </c>
      <c r="F85" s="459">
        <v>100</v>
      </c>
      <c r="G85" s="459">
        <v>0</v>
      </c>
      <c r="H85" s="459">
        <v>0</v>
      </c>
      <c r="I85" s="459">
        <v>0</v>
      </c>
      <c r="J85" s="459">
        <v>0</v>
      </c>
      <c r="K85" s="459">
        <v>0</v>
      </c>
      <c r="L85" s="459">
        <v>0</v>
      </c>
      <c r="M85" s="459">
        <v>0</v>
      </c>
      <c r="N85" s="459">
        <v>0</v>
      </c>
      <c r="O85" s="459">
        <v>0</v>
      </c>
      <c r="P85" s="459">
        <v>0</v>
      </c>
      <c r="Q85" s="459">
        <v>0</v>
      </c>
      <c r="R85" s="459">
        <v>0</v>
      </c>
      <c r="S85" s="459">
        <v>0</v>
      </c>
      <c r="T85" s="459">
        <v>0</v>
      </c>
      <c r="U85" s="459">
        <v>0</v>
      </c>
      <c r="V85" s="459">
        <v>0</v>
      </c>
      <c r="W85" s="459">
        <v>0</v>
      </c>
      <c r="X85" s="460">
        <f t="shared" si="3"/>
        <v>1</v>
      </c>
      <c r="Y85" s="988"/>
      <c r="Z85" s="989"/>
    </row>
    <row r="86" spans="2:26" ht="18" customHeight="1" x14ac:dyDescent="0.25">
      <c r="B86" s="675"/>
      <c r="C86" s="626"/>
      <c r="D86" s="627"/>
      <c r="E86" s="482" t="s">
        <v>1664</v>
      </c>
      <c r="F86" s="516">
        <v>100</v>
      </c>
      <c r="G86" s="490">
        <v>0</v>
      </c>
      <c r="H86" s="490">
        <v>0</v>
      </c>
      <c r="I86" s="490">
        <v>0</v>
      </c>
      <c r="J86" s="490">
        <v>0</v>
      </c>
      <c r="K86" s="490">
        <v>0</v>
      </c>
      <c r="L86" s="490">
        <v>0</v>
      </c>
      <c r="M86" s="490">
        <v>0</v>
      </c>
      <c r="N86" s="490">
        <v>0</v>
      </c>
      <c r="O86" s="490">
        <v>0</v>
      </c>
      <c r="P86" s="490">
        <v>0</v>
      </c>
      <c r="Q86" s="490">
        <v>0</v>
      </c>
      <c r="R86" s="490">
        <v>0</v>
      </c>
      <c r="S86" s="490">
        <v>0</v>
      </c>
      <c r="T86" s="490">
        <v>0</v>
      </c>
      <c r="U86" s="490">
        <v>0</v>
      </c>
      <c r="V86" s="490">
        <v>0</v>
      </c>
      <c r="W86" s="490">
        <v>0</v>
      </c>
      <c r="X86" s="490">
        <f t="shared" si="3"/>
        <v>1</v>
      </c>
      <c r="Y86" s="988"/>
      <c r="Z86" s="989"/>
    </row>
    <row r="87" spans="2:26" ht="18" customHeight="1" x14ac:dyDescent="0.25">
      <c r="B87" s="674" t="s">
        <v>1132</v>
      </c>
      <c r="C87" s="662" t="s">
        <v>1800</v>
      </c>
      <c r="D87" s="663"/>
      <c r="E87" s="462" t="s">
        <v>216</v>
      </c>
      <c r="F87" s="459">
        <v>100</v>
      </c>
      <c r="G87" s="459">
        <v>0</v>
      </c>
      <c r="H87" s="459">
        <v>0</v>
      </c>
      <c r="I87" s="459">
        <v>0</v>
      </c>
      <c r="J87" s="459">
        <v>0</v>
      </c>
      <c r="K87" s="459">
        <v>0</v>
      </c>
      <c r="L87" s="459">
        <v>0</v>
      </c>
      <c r="M87" s="459">
        <v>0</v>
      </c>
      <c r="N87" s="459">
        <v>0</v>
      </c>
      <c r="O87" s="459">
        <v>0</v>
      </c>
      <c r="P87" s="459">
        <v>0</v>
      </c>
      <c r="Q87" s="459">
        <v>0</v>
      </c>
      <c r="R87" s="459">
        <v>0</v>
      </c>
      <c r="S87" s="459">
        <v>0</v>
      </c>
      <c r="T87" s="459">
        <v>0</v>
      </c>
      <c r="U87" s="459">
        <v>0</v>
      </c>
      <c r="V87" s="459">
        <v>0</v>
      </c>
      <c r="W87" s="459">
        <v>0</v>
      </c>
      <c r="X87" s="460">
        <f t="shared" si="3"/>
        <v>1</v>
      </c>
      <c r="Y87" s="988"/>
      <c r="Z87" s="989"/>
    </row>
    <row r="88" spans="2:26" ht="22.5" customHeight="1" x14ac:dyDescent="0.25">
      <c r="B88" s="687"/>
      <c r="C88" s="664"/>
      <c r="D88" s="665"/>
      <c r="E88" s="482" t="s">
        <v>1664</v>
      </c>
      <c r="F88" s="516">
        <v>100</v>
      </c>
      <c r="G88" s="490">
        <v>0</v>
      </c>
      <c r="H88" s="490">
        <v>0</v>
      </c>
      <c r="I88" s="490">
        <v>0</v>
      </c>
      <c r="J88" s="490">
        <v>0</v>
      </c>
      <c r="K88" s="490">
        <v>0</v>
      </c>
      <c r="L88" s="490">
        <v>0</v>
      </c>
      <c r="M88" s="490">
        <v>0</v>
      </c>
      <c r="N88" s="490">
        <v>0</v>
      </c>
      <c r="O88" s="490">
        <v>0</v>
      </c>
      <c r="P88" s="490">
        <v>0</v>
      </c>
      <c r="Q88" s="490">
        <v>0</v>
      </c>
      <c r="R88" s="490">
        <v>0</v>
      </c>
      <c r="S88" s="490">
        <v>0</v>
      </c>
      <c r="T88" s="490">
        <v>0</v>
      </c>
      <c r="U88" s="490">
        <v>0</v>
      </c>
      <c r="V88" s="490">
        <v>0</v>
      </c>
      <c r="W88" s="490">
        <v>0</v>
      </c>
      <c r="X88" s="490">
        <f t="shared" si="3"/>
        <v>1</v>
      </c>
      <c r="Y88" s="988"/>
      <c r="Z88" s="989"/>
    </row>
    <row r="89" spans="2:26" ht="15" hidden="1" customHeight="1" x14ac:dyDescent="0.25">
      <c r="B89" s="678"/>
      <c r="C89" s="602" t="s">
        <v>1774</v>
      </c>
      <c r="D89" s="602"/>
      <c r="E89" s="815"/>
      <c r="F89" s="815"/>
      <c r="G89" s="815"/>
      <c r="H89" s="815"/>
      <c r="I89" s="815"/>
      <c r="J89" s="815"/>
      <c r="K89" s="815"/>
      <c r="L89" s="815"/>
      <c r="M89" s="815"/>
      <c r="N89" s="815"/>
      <c r="O89" s="815"/>
      <c r="P89" s="815"/>
      <c r="Q89" s="815"/>
      <c r="R89" s="815"/>
      <c r="S89" s="815"/>
      <c r="T89" s="815"/>
      <c r="U89" s="815"/>
      <c r="V89" s="815"/>
      <c r="W89" s="815"/>
      <c r="X89" s="816"/>
      <c r="Y89" s="988"/>
      <c r="Z89" s="989"/>
    </row>
    <row r="90" spans="2:26" hidden="1" x14ac:dyDescent="0.25">
      <c r="B90" s="679"/>
      <c r="C90" s="604"/>
      <c r="D90" s="604"/>
      <c r="E90" s="817"/>
      <c r="F90" s="817"/>
      <c r="G90" s="817"/>
      <c r="H90" s="817"/>
      <c r="I90" s="817"/>
      <c r="J90" s="817"/>
      <c r="K90" s="817"/>
      <c r="L90" s="817"/>
      <c r="M90" s="817"/>
      <c r="N90" s="817"/>
      <c r="O90" s="817"/>
      <c r="P90" s="817"/>
      <c r="Q90" s="817"/>
      <c r="R90" s="817"/>
      <c r="S90" s="817"/>
      <c r="T90" s="817"/>
      <c r="U90" s="817"/>
      <c r="V90" s="817"/>
      <c r="W90" s="817"/>
      <c r="X90" s="818"/>
      <c r="Y90" s="988"/>
      <c r="Z90" s="989"/>
    </row>
    <row r="91" spans="2:26" ht="42" customHeight="1" x14ac:dyDescent="0.25">
      <c r="B91" s="981" t="s">
        <v>1836</v>
      </c>
      <c r="C91" s="624" t="s">
        <v>2064</v>
      </c>
      <c r="D91" s="625"/>
      <c r="E91" s="462" t="s">
        <v>216</v>
      </c>
      <c r="F91" s="459">
        <v>10</v>
      </c>
      <c r="G91" s="459">
        <v>10</v>
      </c>
      <c r="H91" s="459">
        <v>10</v>
      </c>
      <c r="I91" s="459">
        <v>10</v>
      </c>
      <c r="J91" s="460">
        <v>10</v>
      </c>
      <c r="K91" s="460">
        <v>10</v>
      </c>
      <c r="L91" s="460">
        <v>10</v>
      </c>
      <c r="M91" s="460">
        <v>10</v>
      </c>
      <c r="N91" s="460">
        <v>5</v>
      </c>
      <c r="O91" s="460">
        <v>5</v>
      </c>
      <c r="P91" s="460">
        <v>5</v>
      </c>
      <c r="Q91" s="460">
        <v>0</v>
      </c>
      <c r="R91" s="460">
        <v>0</v>
      </c>
      <c r="S91" s="460">
        <v>0</v>
      </c>
      <c r="T91" s="460">
        <v>0</v>
      </c>
      <c r="U91" s="460">
        <v>5</v>
      </c>
      <c r="V91" s="460">
        <v>0</v>
      </c>
      <c r="W91" s="460">
        <v>0</v>
      </c>
      <c r="X91" s="460">
        <f t="shared" si="3"/>
        <v>1</v>
      </c>
      <c r="Y91" s="988"/>
      <c r="Z91" s="989"/>
    </row>
    <row r="92" spans="2:26" ht="30" customHeight="1" x14ac:dyDescent="0.25">
      <c r="B92" s="982"/>
      <c r="C92" s="626"/>
      <c r="D92" s="627"/>
      <c r="E92" s="482" t="s">
        <v>1664</v>
      </c>
      <c r="F92" s="461">
        <v>10</v>
      </c>
      <c r="G92" s="461">
        <v>10</v>
      </c>
      <c r="H92" s="461">
        <v>10</v>
      </c>
      <c r="I92" s="461">
        <v>10</v>
      </c>
      <c r="J92" s="461">
        <v>0</v>
      </c>
      <c r="K92" s="461">
        <v>0</v>
      </c>
      <c r="L92" s="461">
        <v>0</v>
      </c>
      <c r="M92" s="461">
        <v>0</v>
      </c>
      <c r="N92" s="461">
        <v>0</v>
      </c>
      <c r="O92" s="461">
        <v>0</v>
      </c>
      <c r="P92" s="461">
        <v>0</v>
      </c>
      <c r="Q92" s="461">
        <v>10</v>
      </c>
      <c r="R92" s="461">
        <v>5</v>
      </c>
      <c r="S92" s="461">
        <v>5</v>
      </c>
      <c r="T92" s="461">
        <v>10</v>
      </c>
      <c r="U92" s="461">
        <v>10</v>
      </c>
      <c r="V92" s="461">
        <v>0</v>
      </c>
      <c r="W92" s="461">
        <v>0</v>
      </c>
      <c r="X92" s="490">
        <f t="shared" si="3"/>
        <v>0.8</v>
      </c>
      <c r="Y92" s="988"/>
      <c r="Z92" s="989"/>
    </row>
    <row r="93" spans="2:26" ht="37.15" customHeight="1" x14ac:dyDescent="0.25">
      <c r="B93" s="819" t="s">
        <v>1837</v>
      </c>
      <c r="C93" s="598" t="s">
        <v>2065</v>
      </c>
      <c r="D93" s="599"/>
      <c r="E93" s="462" t="s">
        <v>216</v>
      </c>
      <c r="F93" s="459">
        <v>10</v>
      </c>
      <c r="G93" s="459">
        <v>10</v>
      </c>
      <c r="H93" s="459">
        <v>10</v>
      </c>
      <c r="I93" s="459">
        <v>10</v>
      </c>
      <c r="J93" s="460">
        <v>10</v>
      </c>
      <c r="K93" s="460">
        <v>10</v>
      </c>
      <c r="L93" s="460">
        <v>10</v>
      </c>
      <c r="M93" s="460">
        <v>10</v>
      </c>
      <c r="N93" s="460">
        <v>5</v>
      </c>
      <c r="O93" s="460">
        <v>5</v>
      </c>
      <c r="P93" s="460">
        <v>5</v>
      </c>
      <c r="Q93" s="460">
        <v>0</v>
      </c>
      <c r="R93" s="460">
        <v>0</v>
      </c>
      <c r="S93" s="460">
        <v>10</v>
      </c>
      <c r="T93" s="460">
        <v>5</v>
      </c>
      <c r="U93" s="460">
        <v>0</v>
      </c>
      <c r="V93" s="460">
        <v>0</v>
      </c>
      <c r="W93" s="460">
        <v>0</v>
      </c>
      <c r="X93" s="460">
        <f t="shared" si="3"/>
        <v>1.1000000000000001</v>
      </c>
      <c r="Y93" s="988"/>
      <c r="Z93" s="989"/>
    </row>
    <row r="94" spans="2:26" ht="32.450000000000003" customHeight="1" x14ac:dyDescent="0.25">
      <c r="B94" s="820"/>
      <c r="C94" s="600"/>
      <c r="D94" s="601"/>
      <c r="E94" s="482" t="s">
        <v>1664</v>
      </c>
      <c r="F94" s="461">
        <v>10</v>
      </c>
      <c r="G94" s="461">
        <v>10</v>
      </c>
      <c r="H94" s="461">
        <v>10</v>
      </c>
      <c r="I94" s="461">
        <v>10</v>
      </c>
      <c r="J94" s="461">
        <v>0</v>
      </c>
      <c r="K94" s="461">
        <v>0</v>
      </c>
      <c r="L94" s="461">
        <v>0</v>
      </c>
      <c r="M94" s="461">
        <v>0</v>
      </c>
      <c r="N94" s="461">
        <v>0</v>
      </c>
      <c r="O94" s="461">
        <v>0</v>
      </c>
      <c r="P94" s="461">
        <v>0</v>
      </c>
      <c r="Q94" s="461">
        <v>0</v>
      </c>
      <c r="R94" s="461">
        <v>5</v>
      </c>
      <c r="S94" s="461">
        <v>10</v>
      </c>
      <c r="T94" s="461">
        <v>10</v>
      </c>
      <c r="U94" s="461">
        <v>10</v>
      </c>
      <c r="V94" s="461">
        <v>0</v>
      </c>
      <c r="W94" s="461">
        <v>0</v>
      </c>
      <c r="X94" s="490">
        <f t="shared" si="3"/>
        <v>0.75</v>
      </c>
      <c r="Y94" s="988"/>
      <c r="Z94" s="989"/>
    </row>
    <row r="95" spans="2:26" ht="19.899999999999999" hidden="1" customHeight="1" x14ac:dyDescent="0.25">
      <c r="B95" s="531"/>
      <c r="C95" s="602" t="s">
        <v>1791</v>
      </c>
      <c r="D95" s="602"/>
      <c r="E95" s="815"/>
      <c r="F95" s="815"/>
      <c r="G95" s="815"/>
      <c r="H95" s="815"/>
      <c r="I95" s="815"/>
      <c r="J95" s="815"/>
      <c r="K95" s="815"/>
      <c r="L95" s="815"/>
      <c r="M95" s="815"/>
      <c r="N95" s="815"/>
      <c r="O95" s="815"/>
      <c r="P95" s="815"/>
      <c r="Q95" s="815"/>
      <c r="R95" s="815"/>
      <c r="S95" s="815"/>
      <c r="T95" s="815"/>
      <c r="U95" s="815"/>
      <c r="V95" s="815"/>
      <c r="W95" s="815"/>
      <c r="X95" s="816"/>
      <c r="Y95" s="988"/>
      <c r="Z95" s="989"/>
    </row>
    <row r="96" spans="2:26" ht="22.9" hidden="1" customHeight="1" x14ac:dyDescent="0.25">
      <c r="B96" s="531"/>
      <c r="C96" s="604"/>
      <c r="D96" s="604"/>
      <c r="E96" s="817"/>
      <c r="F96" s="817"/>
      <c r="G96" s="817"/>
      <c r="H96" s="817"/>
      <c r="I96" s="817"/>
      <c r="J96" s="817"/>
      <c r="K96" s="817"/>
      <c r="L96" s="817"/>
      <c r="M96" s="817"/>
      <c r="N96" s="817"/>
      <c r="O96" s="817"/>
      <c r="P96" s="817"/>
      <c r="Q96" s="817"/>
      <c r="R96" s="817"/>
      <c r="S96" s="817"/>
      <c r="T96" s="817"/>
      <c r="U96" s="817"/>
      <c r="V96" s="817"/>
      <c r="W96" s="817"/>
      <c r="X96" s="818"/>
      <c r="Y96" s="988"/>
      <c r="Z96" s="989"/>
    </row>
    <row r="97" spans="2:26" ht="71.25" customHeight="1" x14ac:dyDescent="0.25">
      <c r="B97" s="981" t="s">
        <v>1838</v>
      </c>
      <c r="C97" s="624" t="s">
        <v>2066</v>
      </c>
      <c r="D97" s="625"/>
      <c r="E97" s="462" t="s">
        <v>216</v>
      </c>
      <c r="F97" s="459">
        <v>5</v>
      </c>
      <c r="G97" s="459">
        <v>5</v>
      </c>
      <c r="H97" s="459">
        <v>5</v>
      </c>
      <c r="I97" s="459">
        <v>5</v>
      </c>
      <c r="J97" s="460">
        <v>10</v>
      </c>
      <c r="K97" s="460">
        <v>10</v>
      </c>
      <c r="L97" s="460">
        <v>10</v>
      </c>
      <c r="M97" s="460">
        <v>10</v>
      </c>
      <c r="N97" s="460">
        <v>10</v>
      </c>
      <c r="O97" s="460">
        <v>10</v>
      </c>
      <c r="P97" s="460">
        <v>10</v>
      </c>
      <c r="Q97" s="460">
        <v>0</v>
      </c>
      <c r="R97" s="460">
        <v>0</v>
      </c>
      <c r="S97" s="460">
        <v>0</v>
      </c>
      <c r="T97" s="460">
        <v>0</v>
      </c>
      <c r="U97" s="460">
        <v>10</v>
      </c>
      <c r="V97" s="460">
        <v>0</v>
      </c>
      <c r="W97" s="460">
        <v>0</v>
      </c>
      <c r="X97" s="460">
        <f t="shared" si="3"/>
        <v>1</v>
      </c>
      <c r="Y97" s="988"/>
      <c r="Z97" s="989"/>
    </row>
    <row r="98" spans="2:26" ht="101.45" customHeight="1" x14ac:dyDescent="0.25">
      <c r="B98" s="983"/>
      <c r="C98" s="626"/>
      <c r="D98" s="627"/>
      <c r="E98" s="482" t="s">
        <v>1664</v>
      </c>
      <c r="F98" s="461">
        <v>8</v>
      </c>
      <c r="G98" s="461">
        <v>0</v>
      </c>
      <c r="H98" s="461">
        <v>0</v>
      </c>
      <c r="I98" s="461">
        <v>0</v>
      </c>
      <c r="J98" s="461">
        <v>0</v>
      </c>
      <c r="K98" s="461">
        <v>0</v>
      </c>
      <c r="L98" s="461">
        <v>0</v>
      </c>
      <c r="M98" s="461">
        <v>0</v>
      </c>
      <c r="N98" s="461">
        <v>0</v>
      </c>
      <c r="O98" s="461">
        <v>0</v>
      </c>
      <c r="P98" s="461">
        <v>0</v>
      </c>
      <c r="Q98" s="461">
        <v>5</v>
      </c>
      <c r="R98" s="461">
        <v>10</v>
      </c>
      <c r="S98" s="461">
        <v>10</v>
      </c>
      <c r="T98" s="461">
        <v>10</v>
      </c>
      <c r="U98" s="461">
        <v>10</v>
      </c>
      <c r="V98" s="461">
        <v>0</v>
      </c>
      <c r="W98" s="461">
        <v>0</v>
      </c>
      <c r="X98" s="490">
        <f t="shared" si="3"/>
        <v>0.53</v>
      </c>
      <c r="Y98" s="988"/>
      <c r="Z98" s="989"/>
    </row>
    <row r="99" spans="2:26" ht="30" hidden="1" customHeight="1" x14ac:dyDescent="0.25">
      <c r="B99" s="531"/>
      <c r="C99" s="602" t="s">
        <v>1762</v>
      </c>
      <c r="D99" s="602"/>
      <c r="E99" s="815"/>
      <c r="F99" s="815"/>
      <c r="G99" s="815"/>
      <c r="H99" s="815"/>
      <c r="I99" s="815"/>
      <c r="J99" s="815"/>
      <c r="K99" s="815"/>
      <c r="L99" s="815"/>
      <c r="M99" s="815"/>
      <c r="N99" s="815"/>
      <c r="O99" s="815"/>
      <c r="P99" s="815"/>
      <c r="Q99" s="815"/>
      <c r="R99" s="815"/>
      <c r="S99" s="815"/>
      <c r="T99" s="815"/>
      <c r="U99" s="815"/>
      <c r="V99" s="815"/>
      <c r="W99" s="815"/>
      <c r="X99" s="816"/>
      <c r="Y99" s="988"/>
      <c r="Z99" s="989"/>
    </row>
    <row r="100" spans="2:26" ht="29.45" hidden="1" customHeight="1" x14ac:dyDescent="0.25">
      <c r="B100" s="531"/>
      <c r="C100" s="604"/>
      <c r="D100" s="604"/>
      <c r="E100" s="817"/>
      <c r="F100" s="817"/>
      <c r="G100" s="817"/>
      <c r="H100" s="817"/>
      <c r="I100" s="817"/>
      <c r="J100" s="817"/>
      <c r="K100" s="817"/>
      <c r="L100" s="817"/>
      <c r="M100" s="817"/>
      <c r="N100" s="817"/>
      <c r="O100" s="817"/>
      <c r="P100" s="817"/>
      <c r="Q100" s="817"/>
      <c r="R100" s="817"/>
      <c r="S100" s="817"/>
      <c r="T100" s="817"/>
      <c r="U100" s="817"/>
      <c r="V100" s="817"/>
      <c r="W100" s="817"/>
      <c r="X100" s="818"/>
      <c r="Y100" s="988"/>
      <c r="Z100" s="989"/>
    </row>
    <row r="101" spans="2:26" ht="168.75" customHeight="1" x14ac:dyDescent="0.25">
      <c r="B101" s="819" t="s">
        <v>1839</v>
      </c>
      <c r="C101" s="598" t="s">
        <v>1915</v>
      </c>
      <c r="D101" s="599"/>
      <c r="E101" s="462" t="s">
        <v>216</v>
      </c>
      <c r="F101" s="459">
        <v>0</v>
      </c>
      <c r="G101" s="459">
        <v>0</v>
      </c>
      <c r="H101" s="459">
        <v>0</v>
      </c>
      <c r="I101" s="459">
        <v>0</v>
      </c>
      <c r="J101" s="460">
        <v>0</v>
      </c>
      <c r="K101" s="460">
        <v>0</v>
      </c>
      <c r="L101" s="460">
        <v>20</v>
      </c>
      <c r="M101" s="460">
        <v>20</v>
      </c>
      <c r="N101" s="460">
        <v>20</v>
      </c>
      <c r="O101" s="460">
        <v>20</v>
      </c>
      <c r="P101" s="460">
        <v>20</v>
      </c>
      <c r="Q101" s="460">
        <v>0</v>
      </c>
      <c r="R101" s="460">
        <v>0</v>
      </c>
      <c r="S101" s="460">
        <v>0</v>
      </c>
      <c r="T101" s="460">
        <v>0</v>
      </c>
      <c r="U101" s="460">
        <v>0</v>
      </c>
      <c r="V101" s="460">
        <v>0</v>
      </c>
      <c r="W101" s="460">
        <v>0</v>
      </c>
      <c r="X101" s="460">
        <f t="shared" si="3"/>
        <v>1</v>
      </c>
      <c r="Y101" s="988"/>
      <c r="Z101" s="989"/>
    </row>
    <row r="102" spans="2:26" ht="82.5" customHeight="1" x14ac:dyDescent="0.25">
      <c r="B102" s="820"/>
      <c r="C102" s="600"/>
      <c r="D102" s="601"/>
      <c r="E102" s="482" t="s">
        <v>1664</v>
      </c>
      <c r="F102" s="461">
        <v>0</v>
      </c>
      <c r="G102" s="461">
        <v>0</v>
      </c>
      <c r="H102" s="461">
        <v>0</v>
      </c>
      <c r="I102" s="461">
        <v>0</v>
      </c>
      <c r="J102" s="461">
        <v>0</v>
      </c>
      <c r="K102" s="461">
        <v>0</v>
      </c>
      <c r="L102" s="461">
        <v>0</v>
      </c>
      <c r="M102" s="461">
        <v>0</v>
      </c>
      <c r="N102" s="461">
        <v>0</v>
      </c>
      <c r="O102" s="461">
        <v>0</v>
      </c>
      <c r="P102" s="461">
        <v>10</v>
      </c>
      <c r="Q102" s="461">
        <v>10</v>
      </c>
      <c r="R102" s="461">
        <v>10</v>
      </c>
      <c r="S102" s="461">
        <v>10</v>
      </c>
      <c r="T102" s="461">
        <v>10</v>
      </c>
      <c r="U102" s="461">
        <v>10</v>
      </c>
      <c r="V102" s="461">
        <v>0</v>
      </c>
      <c r="W102" s="461">
        <v>0</v>
      </c>
      <c r="X102" s="490">
        <f t="shared" si="3"/>
        <v>0.6</v>
      </c>
      <c r="Y102" s="988"/>
      <c r="Z102" s="989"/>
    </row>
    <row r="103" spans="2:26" hidden="1" x14ac:dyDescent="0.25">
      <c r="B103" s="531"/>
      <c r="C103" s="628" t="s">
        <v>1792</v>
      </c>
      <c r="D103" s="628"/>
      <c r="E103" s="815"/>
      <c r="F103" s="815"/>
      <c r="G103" s="815"/>
      <c r="H103" s="815"/>
      <c r="I103" s="815"/>
      <c r="J103" s="815"/>
      <c r="K103" s="815"/>
      <c r="L103" s="815"/>
      <c r="M103" s="815"/>
      <c r="N103" s="815"/>
      <c r="O103" s="815"/>
      <c r="P103" s="815"/>
      <c r="Q103" s="815"/>
      <c r="R103" s="815"/>
      <c r="S103" s="815"/>
      <c r="T103" s="815"/>
      <c r="U103" s="815"/>
      <c r="V103" s="815"/>
      <c r="W103" s="815"/>
      <c r="X103" s="816"/>
      <c r="Y103" s="988"/>
      <c r="Z103" s="989"/>
    </row>
    <row r="104" spans="2:26" hidden="1" x14ac:dyDescent="0.25">
      <c r="B104" s="531"/>
      <c r="C104" s="630"/>
      <c r="D104" s="630"/>
      <c r="E104" s="817"/>
      <c r="F104" s="817"/>
      <c r="G104" s="817"/>
      <c r="H104" s="817"/>
      <c r="I104" s="817"/>
      <c r="J104" s="817"/>
      <c r="K104" s="817"/>
      <c r="L104" s="817"/>
      <c r="M104" s="817"/>
      <c r="N104" s="817"/>
      <c r="O104" s="817"/>
      <c r="P104" s="817"/>
      <c r="Q104" s="817"/>
      <c r="R104" s="817"/>
      <c r="S104" s="817"/>
      <c r="T104" s="817"/>
      <c r="U104" s="817"/>
      <c r="V104" s="817"/>
      <c r="W104" s="817"/>
      <c r="X104" s="818"/>
      <c r="Y104" s="988"/>
      <c r="Z104" s="989"/>
    </row>
    <row r="105" spans="2:26" ht="47.45" customHeight="1" x14ac:dyDescent="0.25">
      <c r="B105" s="819" t="s">
        <v>1840</v>
      </c>
      <c r="C105" s="606" t="s">
        <v>1942</v>
      </c>
      <c r="D105" s="607"/>
      <c r="E105" s="462" t="s">
        <v>216</v>
      </c>
      <c r="F105" s="459">
        <v>0</v>
      </c>
      <c r="G105" s="459">
        <v>0</v>
      </c>
      <c r="H105" s="459">
        <v>0</v>
      </c>
      <c r="I105" s="459">
        <v>20</v>
      </c>
      <c r="J105" s="460">
        <v>20</v>
      </c>
      <c r="K105" s="460">
        <v>20</v>
      </c>
      <c r="L105" s="460">
        <v>20</v>
      </c>
      <c r="M105" s="460">
        <v>10</v>
      </c>
      <c r="N105" s="460">
        <v>10</v>
      </c>
      <c r="O105" s="460">
        <v>0</v>
      </c>
      <c r="P105" s="460">
        <v>0</v>
      </c>
      <c r="Q105" s="460">
        <v>0</v>
      </c>
      <c r="R105" s="460">
        <v>0</v>
      </c>
      <c r="S105" s="460">
        <v>0</v>
      </c>
      <c r="T105" s="460">
        <v>0</v>
      </c>
      <c r="U105" s="460">
        <v>0</v>
      </c>
      <c r="V105" s="460">
        <v>0</v>
      </c>
      <c r="W105" s="460">
        <v>0</v>
      </c>
      <c r="X105" s="460">
        <f t="shared" si="3"/>
        <v>1</v>
      </c>
      <c r="Y105" s="988"/>
      <c r="Z105" s="989"/>
    </row>
    <row r="106" spans="2:26" ht="47.45" customHeight="1" x14ac:dyDescent="0.25">
      <c r="B106" s="820"/>
      <c r="C106" s="610"/>
      <c r="D106" s="611"/>
      <c r="E106" s="482" t="s">
        <v>1664</v>
      </c>
      <c r="F106" s="461">
        <v>0</v>
      </c>
      <c r="G106" s="461">
        <v>0</v>
      </c>
      <c r="H106" s="461">
        <v>0</v>
      </c>
      <c r="I106" s="461">
        <v>0</v>
      </c>
      <c r="J106" s="461">
        <v>20</v>
      </c>
      <c r="K106" s="461">
        <v>20</v>
      </c>
      <c r="L106" s="461">
        <v>0</v>
      </c>
      <c r="M106" s="461">
        <v>0</v>
      </c>
      <c r="N106" s="461">
        <v>0</v>
      </c>
      <c r="O106" s="461">
        <v>0</v>
      </c>
      <c r="P106" s="461">
        <v>10</v>
      </c>
      <c r="Q106" s="461">
        <v>10</v>
      </c>
      <c r="R106" s="461">
        <v>10</v>
      </c>
      <c r="S106" s="461">
        <v>10</v>
      </c>
      <c r="T106" s="461">
        <v>10</v>
      </c>
      <c r="U106" s="461">
        <v>10</v>
      </c>
      <c r="V106" s="461">
        <v>0</v>
      </c>
      <c r="W106" s="461">
        <v>0</v>
      </c>
      <c r="X106" s="490">
        <f t="shared" si="3"/>
        <v>1</v>
      </c>
      <c r="Y106" s="988"/>
      <c r="Z106" s="989"/>
    </row>
    <row r="107" spans="2:26" hidden="1" x14ac:dyDescent="0.25">
      <c r="B107" s="504"/>
      <c r="C107" s="628" t="s">
        <v>1793</v>
      </c>
      <c r="D107" s="628"/>
      <c r="E107" s="815"/>
      <c r="F107" s="815"/>
      <c r="G107" s="815"/>
      <c r="H107" s="815"/>
      <c r="I107" s="815"/>
      <c r="J107" s="815"/>
      <c r="K107" s="815"/>
      <c r="L107" s="815"/>
      <c r="M107" s="815"/>
      <c r="N107" s="815"/>
      <c r="O107" s="815"/>
      <c r="P107" s="815"/>
      <c r="Q107" s="815"/>
      <c r="R107" s="815"/>
      <c r="S107" s="815"/>
      <c r="T107" s="815"/>
      <c r="U107" s="815"/>
      <c r="V107" s="815"/>
      <c r="W107" s="815"/>
      <c r="X107" s="816"/>
      <c r="Y107" s="988"/>
      <c r="Z107" s="989"/>
    </row>
    <row r="108" spans="2:26" hidden="1" x14ac:dyDescent="0.25">
      <c r="B108" s="504"/>
      <c r="C108" s="630"/>
      <c r="D108" s="630"/>
      <c r="E108" s="817"/>
      <c r="F108" s="817"/>
      <c r="G108" s="817"/>
      <c r="H108" s="817"/>
      <c r="I108" s="817"/>
      <c r="J108" s="817"/>
      <c r="K108" s="817"/>
      <c r="L108" s="817"/>
      <c r="M108" s="817"/>
      <c r="N108" s="817"/>
      <c r="O108" s="817"/>
      <c r="P108" s="817"/>
      <c r="Q108" s="817"/>
      <c r="R108" s="817"/>
      <c r="S108" s="817"/>
      <c r="T108" s="817"/>
      <c r="U108" s="817"/>
      <c r="V108" s="817"/>
      <c r="W108" s="817"/>
      <c r="X108" s="818"/>
      <c r="Y108" s="988"/>
      <c r="Z108" s="989"/>
    </row>
    <row r="109" spans="2:26" ht="55.5" hidden="1" customHeight="1" x14ac:dyDescent="0.25">
      <c r="B109" s="699" t="s">
        <v>1841</v>
      </c>
      <c r="C109" s="598" t="s">
        <v>2067</v>
      </c>
      <c r="D109" s="599"/>
      <c r="E109" s="462" t="s">
        <v>216</v>
      </c>
      <c r="F109" s="459">
        <v>0</v>
      </c>
      <c r="G109" s="459">
        <v>0</v>
      </c>
      <c r="H109" s="459">
        <v>0</v>
      </c>
      <c r="I109" s="459">
        <v>20</v>
      </c>
      <c r="J109" s="460">
        <v>10</v>
      </c>
      <c r="K109" s="460">
        <v>10</v>
      </c>
      <c r="L109" s="460">
        <v>10</v>
      </c>
      <c r="M109" s="460">
        <v>10</v>
      </c>
      <c r="N109" s="460">
        <v>10</v>
      </c>
      <c r="O109" s="460">
        <v>10</v>
      </c>
      <c r="P109" s="460">
        <v>10</v>
      </c>
      <c r="Q109" s="460"/>
      <c r="R109" s="460"/>
      <c r="S109" s="460"/>
      <c r="T109" s="460"/>
      <c r="U109" s="460">
        <v>10</v>
      </c>
      <c r="V109" s="460"/>
      <c r="W109" s="460"/>
      <c r="X109" s="460"/>
      <c r="Y109" s="988"/>
      <c r="Z109" s="989"/>
    </row>
    <row r="110" spans="2:26" ht="36" hidden="1" customHeight="1" x14ac:dyDescent="0.25">
      <c r="B110" s="678"/>
      <c r="C110" s="600"/>
      <c r="D110" s="601"/>
      <c r="E110" s="482" t="s">
        <v>1664</v>
      </c>
      <c r="F110" s="461">
        <v>0</v>
      </c>
      <c r="G110" s="461">
        <v>0</v>
      </c>
      <c r="H110" s="461">
        <v>0</v>
      </c>
      <c r="I110" s="461">
        <v>20</v>
      </c>
      <c r="J110" s="461">
        <v>10</v>
      </c>
      <c r="K110" s="461">
        <v>10</v>
      </c>
      <c r="L110" s="461">
        <v>0</v>
      </c>
      <c r="M110" s="461">
        <v>0</v>
      </c>
      <c r="N110" s="461">
        <v>0</v>
      </c>
      <c r="O110" s="461">
        <v>0</v>
      </c>
      <c r="P110" s="461">
        <v>0</v>
      </c>
      <c r="Q110" s="461"/>
      <c r="R110" s="461"/>
      <c r="S110" s="461"/>
      <c r="T110" s="461"/>
      <c r="U110" s="461">
        <v>0</v>
      </c>
      <c r="V110" s="461"/>
      <c r="W110" s="461"/>
      <c r="X110" s="461"/>
      <c r="Y110" s="988"/>
      <c r="Z110" s="989"/>
    </row>
    <row r="111" spans="2:26" hidden="1" x14ac:dyDescent="0.25">
      <c r="B111" s="504"/>
      <c r="C111" s="628" t="s">
        <v>1794</v>
      </c>
      <c r="D111" s="628"/>
      <c r="E111" s="815"/>
      <c r="F111" s="815"/>
      <c r="G111" s="815"/>
      <c r="H111" s="815"/>
      <c r="I111" s="815"/>
      <c r="J111" s="815"/>
      <c r="K111" s="815"/>
      <c r="L111" s="815"/>
      <c r="M111" s="815"/>
      <c r="N111" s="815"/>
      <c r="O111" s="815"/>
      <c r="P111" s="815"/>
      <c r="Q111" s="815"/>
      <c r="R111" s="815"/>
      <c r="S111" s="815"/>
      <c r="T111" s="815"/>
      <c r="U111" s="815"/>
      <c r="V111" s="815"/>
      <c r="W111" s="815"/>
      <c r="X111" s="816"/>
      <c r="Y111" s="988"/>
      <c r="Z111" s="989"/>
    </row>
    <row r="112" spans="2:26" hidden="1" x14ac:dyDescent="0.25">
      <c r="B112" s="504"/>
      <c r="C112" s="630"/>
      <c r="D112" s="630"/>
      <c r="E112" s="817"/>
      <c r="F112" s="817"/>
      <c r="G112" s="817"/>
      <c r="H112" s="817"/>
      <c r="I112" s="817"/>
      <c r="J112" s="817"/>
      <c r="K112" s="817"/>
      <c r="L112" s="817"/>
      <c r="M112" s="817"/>
      <c r="N112" s="817"/>
      <c r="O112" s="817"/>
      <c r="P112" s="817"/>
      <c r="Q112" s="817"/>
      <c r="R112" s="817"/>
      <c r="S112" s="817"/>
      <c r="T112" s="817"/>
      <c r="U112" s="817"/>
      <c r="V112" s="817"/>
      <c r="W112" s="817"/>
      <c r="X112" s="818"/>
      <c r="Y112" s="988"/>
      <c r="Z112" s="989"/>
    </row>
    <row r="113" spans="2:26" ht="43.9" customHeight="1" x14ac:dyDescent="0.25">
      <c r="B113" s="819" t="s">
        <v>1842</v>
      </c>
      <c r="C113" s="598" t="s">
        <v>1944</v>
      </c>
      <c r="D113" s="599"/>
      <c r="E113" s="462" t="s">
        <v>216</v>
      </c>
      <c r="F113" s="459">
        <v>5</v>
      </c>
      <c r="G113" s="459">
        <v>5</v>
      </c>
      <c r="H113" s="459">
        <v>5</v>
      </c>
      <c r="I113" s="459">
        <v>5</v>
      </c>
      <c r="J113" s="460">
        <v>10</v>
      </c>
      <c r="K113" s="460">
        <v>10</v>
      </c>
      <c r="L113" s="460">
        <v>10</v>
      </c>
      <c r="M113" s="460">
        <v>10</v>
      </c>
      <c r="N113" s="460">
        <v>10</v>
      </c>
      <c r="O113" s="460">
        <v>10</v>
      </c>
      <c r="P113" s="460">
        <v>10</v>
      </c>
      <c r="Q113" s="460">
        <v>0</v>
      </c>
      <c r="R113" s="460">
        <v>10</v>
      </c>
      <c r="S113" s="460">
        <v>5</v>
      </c>
      <c r="T113" s="460">
        <v>5</v>
      </c>
      <c r="U113" s="460">
        <v>10</v>
      </c>
      <c r="V113" s="460">
        <v>0</v>
      </c>
      <c r="W113" s="460">
        <v>0</v>
      </c>
      <c r="X113" s="460">
        <f t="shared" ref="X113" si="4">SUM($F113:$U113)/100</f>
        <v>1.2</v>
      </c>
      <c r="Y113" s="988"/>
      <c r="Z113" s="989"/>
    </row>
    <row r="114" spans="2:26" ht="50.25" customHeight="1" x14ac:dyDescent="0.25">
      <c r="B114" s="820"/>
      <c r="C114" s="600"/>
      <c r="D114" s="601"/>
      <c r="E114" s="482" t="s">
        <v>1664</v>
      </c>
      <c r="F114" s="461">
        <v>3</v>
      </c>
      <c r="G114" s="461">
        <v>0</v>
      </c>
      <c r="H114" s="461">
        <v>0</v>
      </c>
      <c r="I114" s="461">
        <v>0</v>
      </c>
      <c r="J114" s="461">
        <v>5</v>
      </c>
      <c r="K114" s="461">
        <v>0</v>
      </c>
      <c r="L114" s="461">
        <v>0</v>
      </c>
      <c r="M114" s="461">
        <v>0</v>
      </c>
      <c r="N114" s="461">
        <v>0</v>
      </c>
      <c r="O114" s="461">
        <v>0</v>
      </c>
      <c r="P114" s="461">
        <v>0</v>
      </c>
      <c r="Q114" s="461">
        <v>10</v>
      </c>
      <c r="R114" s="461">
        <v>10</v>
      </c>
      <c r="S114" s="461">
        <v>10</v>
      </c>
      <c r="T114" s="461">
        <v>10</v>
      </c>
      <c r="U114" s="461">
        <v>10</v>
      </c>
      <c r="V114" s="461">
        <v>0</v>
      </c>
      <c r="W114" s="461">
        <v>0</v>
      </c>
      <c r="X114" s="490">
        <f t="shared" ref="X114" si="5">SUM($F114:$U114)/100</f>
        <v>0.57999999999999996</v>
      </c>
      <c r="Y114" s="988"/>
      <c r="Z114" s="989"/>
    </row>
    <row r="115" spans="2:26" ht="15" customHeight="1" x14ac:dyDescent="0.25">
      <c r="B115" s="692" t="s">
        <v>656</v>
      </c>
      <c r="C115" s="739" t="s">
        <v>919</v>
      </c>
      <c r="D115" s="740"/>
      <c r="E115" s="741"/>
      <c r="F115" s="720" t="s">
        <v>926</v>
      </c>
      <c r="G115" s="721"/>
      <c r="H115" s="720" t="s">
        <v>1015</v>
      </c>
      <c r="I115" s="721"/>
      <c r="J115" s="726" t="s">
        <v>1901</v>
      </c>
      <c r="K115" s="727"/>
      <c r="L115" s="728"/>
      <c r="M115" s="735">
        <v>0</v>
      </c>
      <c r="N115" s="736"/>
      <c r="O115" s="718">
        <v>6</v>
      </c>
      <c r="P115" s="726" t="s">
        <v>159</v>
      </c>
      <c r="Q115" s="727"/>
      <c r="R115" s="727"/>
      <c r="S115" s="727"/>
      <c r="T115" s="727"/>
      <c r="U115" s="727"/>
      <c r="V115" s="727"/>
      <c r="W115" s="728"/>
      <c r="X115" s="916">
        <f>M115/O115</f>
        <v>0</v>
      </c>
      <c r="Y115" s="455" t="s">
        <v>154</v>
      </c>
      <c r="Z115" s="456" t="s">
        <v>141</v>
      </c>
    </row>
    <row r="116" spans="2:26" ht="25.5" customHeight="1" x14ac:dyDescent="0.25">
      <c r="B116" s="693"/>
      <c r="C116" s="742"/>
      <c r="D116" s="743"/>
      <c r="E116" s="744"/>
      <c r="F116" s="722"/>
      <c r="G116" s="723"/>
      <c r="H116" s="722"/>
      <c r="I116" s="723"/>
      <c r="J116" s="729"/>
      <c r="K116" s="730"/>
      <c r="L116" s="731"/>
      <c r="M116" s="737"/>
      <c r="N116" s="738"/>
      <c r="O116" s="719"/>
      <c r="P116" s="729"/>
      <c r="Q116" s="1087"/>
      <c r="R116" s="1087"/>
      <c r="S116" s="1087"/>
      <c r="T116" s="1087"/>
      <c r="U116" s="1087"/>
      <c r="V116" s="1087"/>
      <c r="W116" s="731"/>
      <c r="X116" s="864"/>
      <c r="Y116" s="455" t="s">
        <v>157</v>
      </c>
      <c r="Z116" s="456" t="s">
        <v>142</v>
      </c>
    </row>
    <row r="117" spans="2:26" ht="18" customHeight="1" x14ac:dyDescent="0.25">
      <c r="B117" s="693"/>
      <c r="C117" s="742"/>
      <c r="D117" s="743"/>
      <c r="E117" s="744"/>
      <c r="F117" s="722"/>
      <c r="G117" s="723"/>
      <c r="H117" s="722"/>
      <c r="I117" s="723"/>
      <c r="J117" s="729"/>
      <c r="K117" s="730"/>
      <c r="L117" s="731"/>
      <c r="M117" s="714">
        <f>X120+X124+X126+X128+X130+X132+X134+X136+X138+X144+X146+X150+X154+X158+X162+X166+X170+X174+X176+X180+X184+X188+X190+X192</f>
        <v>23.5</v>
      </c>
      <c r="N117" s="715"/>
      <c r="O117" s="718">
        <f>X119+X123+X125+X127+X129+X131+X133+X135+X137+X143+X145+X149+X153+X157+X161+X165+X169+X173+X175+X179+X183+X187+X189+X191</f>
        <v>24</v>
      </c>
      <c r="P117" s="729"/>
      <c r="Q117" s="1087"/>
      <c r="R117" s="1087"/>
      <c r="S117" s="1087"/>
      <c r="T117" s="1087"/>
      <c r="U117" s="1087"/>
      <c r="V117" s="1087"/>
      <c r="W117" s="731"/>
      <c r="X117" s="928">
        <f>M117/O117</f>
        <v>0.97916666666666663</v>
      </c>
      <c r="Y117" s="457" t="s">
        <v>162</v>
      </c>
      <c r="Z117" s="456" t="s">
        <v>145</v>
      </c>
    </row>
    <row r="118" spans="2:26" ht="17.25" customHeight="1" x14ac:dyDescent="0.25">
      <c r="B118" s="694"/>
      <c r="C118" s="745"/>
      <c r="D118" s="746"/>
      <c r="E118" s="747"/>
      <c r="F118" s="724"/>
      <c r="G118" s="725"/>
      <c r="H118" s="724"/>
      <c r="I118" s="725"/>
      <c r="J118" s="732"/>
      <c r="K118" s="733"/>
      <c r="L118" s="734"/>
      <c r="M118" s="716"/>
      <c r="N118" s="717"/>
      <c r="O118" s="719"/>
      <c r="P118" s="732"/>
      <c r="Q118" s="733"/>
      <c r="R118" s="733"/>
      <c r="S118" s="733"/>
      <c r="T118" s="733"/>
      <c r="U118" s="733"/>
      <c r="V118" s="733"/>
      <c r="W118" s="734"/>
      <c r="X118" s="929"/>
      <c r="Y118" s="455" t="s">
        <v>828</v>
      </c>
      <c r="Z118" s="456" t="s">
        <v>146</v>
      </c>
    </row>
    <row r="119" spans="2:26" ht="64.5" customHeight="1" x14ac:dyDescent="0.25">
      <c r="B119" s="682" t="s">
        <v>697</v>
      </c>
      <c r="C119" s="662" t="s">
        <v>2239</v>
      </c>
      <c r="D119" s="663"/>
      <c r="E119" s="462" t="s">
        <v>216</v>
      </c>
      <c r="F119" s="459">
        <v>10</v>
      </c>
      <c r="G119" s="459">
        <v>10</v>
      </c>
      <c r="H119" s="459">
        <v>0</v>
      </c>
      <c r="I119" s="459">
        <v>20</v>
      </c>
      <c r="J119" s="459">
        <v>10</v>
      </c>
      <c r="K119" s="459">
        <v>5</v>
      </c>
      <c r="L119" s="459">
        <v>5</v>
      </c>
      <c r="M119" s="459">
        <v>10</v>
      </c>
      <c r="N119" s="459">
        <v>10</v>
      </c>
      <c r="O119" s="459">
        <v>0</v>
      </c>
      <c r="P119" s="459">
        <v>10</v>
      </c>
      <c r="Q119" s="459">
        <v>0</v>
      </c>
      <c r="R119" s="459">
        <v>0</v>
      </c>
      <c r="S119" s="459">
        <v>0</v>
      </c>
      <c r="T119" s="459">
        <v>0</v>
      </c>
      <c r="U119" s="459">
        <v>10</v>
      </c>
      <c r="V119" s="459">
        <v>0</v>
      </c>
      <c r="W119" s="459">
        <v>0</v>
      </c>
      <c r="X119" s="460">
        <f>SUM($F119:$U119)/100</f>
        <v>1</v>
      </c>
      <c r="Y119" s="1066"/>
      <c r="Z119" s="1067"/>
    </row>
    <row r="120" spans="2:26" ht="52.5" customHeight="1" x14ac:dyDescent="0.25">
      <c r="B120" s="683"/>
      <c r="C120" s="664"/>
      <c r="D120" s="665"/>
      <c r="E120" s="512" t="s">
        <v>1664</v>
      </c>
      <c r="F120" s="461">
        <v>0</v>
      </c>
      <c r="G120" s="461">
        <v>10</v>
      </c>
      <c r="H120" s="461">
        <v>0</v>
      </c>
      <c r="I120" s="461">
        <v>20</v>
      </c>
      <c r="J120" s="461">
        <v>0</v>
      </c>
      <c r="K120" s="461">
        <v>0</v>
      </c>
      <c r="L120" s="461">
        <v>0</v>
      </c>
      <c r="M120" s="461">
        <v>0</v>
      </c>
      <c r="N120" s="461">
        <v>0</v>
      </c>
      <c r="O120" s="461">
        <v>0</v>
      </c>
      <c r="P120" s="461">
        <v>0</v>
      </c>
      <c r="Q120" s="461">
        <v>10</v>
      </c>
      <c r="R120" s="461">
        <v>10</v>
      </c>
      <c r="S120" s="461">
        <v>10</v>
      </c>
      <c r="T120" s="461">
        <v>10</v>
      </c>
      <c r="U120" s="461">
        <v>10</v>
      </c>
      <c r="V120" s="461">
        <v>0</v>
      </c>
      <c r="W120" s="461">
        <v>0</v>
      </c>
      <c r="X120" s="461">
        <f t="shared" ref="X120" si="6">SUM($F120:$U120)/100</f>
        <v>0.8</v>
      </c>
      <c r="Y120" s="1068"/>
      <c r="Z120" s="1069"/>
    </row>
    <row r="121" spans="2:26" ht="15" hidden="1" customHeight="1" x14ac:dyDescent="0.25">
      <c r="B121" s="532"/>
      <c r="C121" s="628" t="s">
        <v>1763</v>
      </c>
      <c r="D121" s="628"/>
      <c r="E121" s="815"/>
      <c r="F121" s="815"/>
      <c r="G121" s="815"/>
      <c r="H121" s="815"/>
      <c r="I121" s="815"/>
      <c r="J121" s="815"/>
      <c r="K121" s="815"/>
      <c r="L121" s="815"/>
      <c r="M121" s="815"/>
      <c r="N121" s="815"/>
      <c r="O121" s="815"/>
      <c r="P121" s="815"/>
      <c r="Q121" s="815"/>
      <c r="R121" s="815"/>
      <c r="S121" s="815"/>
      <c r="T121" s="815"/>
      <c r="U121" s="815"/>
      <c r="V121" s="815"/>
      <c r="W121" s="815"/>
      <c r="X121" s="816"/>
      <c r="Y121" s="1068"/>
      <c r="Z121" s="1069"/>
    </row>
    <row r="122" spans="2:26" ht="15" hidden="1" customHeight="1" x14ac:dyDescent="0.25">
      <c r="B122" s="532"/>
      <c r="C122" s="630"/>
      <c r="D122" s="630"/>
      <c r="E122" s="817"/>
      <c r="F122" s="817"/>
      <c r="G122" s="817"/>
      <c r="H122" s="817"/>
      <c r="I122" s="817"/>
      <c r="J122" s="817"/>
      <c r="K122" s="817"/>
      <c r="L122" s="817"/>
      <c r="M122" s="817"/>
      <c r="N122" s="817"/>
      <c r="O122" s="817"/>
      <c r="P122" s="817"/>
      <c r="Q122" s="817"/>
      <c r="R122" s="817"/>
      <c r="S122" s="817"/>
      <c r="T122" s="817"/>
      <c r="U122" s="817"/>
      <c r="V122" s="817"/>
      <c r="W122" s="817"/>
      <c r="X122" s="818"/>
      <c r="Y122" s="1068"/>
      <c r="Z122" s="1069"/>
    </row>
    <row r="123" spans="2:26" ht="87" customHeight="1" x14ac:dyDescent="0.25">
      <c r="B123" s="684" t="s">
        <v>698</v>
      </c>
      <c r="C123" s="606" t="s">
        <v>1936</v>
      </c>
      <c r="D123" s="607"/>
      <c r="E123" s="462" t="s">
        <v>216</v>
      </c>
      <c r="F123" s="459">
        <v>0</v>
      </c>
      <c r="G123" s="460">
        <v>0</v>
      </c>
      <c r="H123" s="460">
        <v>0</v>
      </c>
      <c r="I123" s="459">
        <v>20</v>
      </c>
      <c r="J123" s="459">
        <v>10</v>
      </c>
      <c r="K123" s="459">
        <v>5</v>
      </c>
      <c r="L123" s="460">
        <v>5</v>
      </c>
      <c r="M123" s="460">
        <v>10</v>
      </c>
      <c r="N123" s="460">
        <v>10</v>
      </c>
      <c r="O123" s="460">
        <v>0</v>
      </c>
      <c r="P123" s="460">
        <v>20</v>
      </c>
      <c r="Q123" s="460">
        <v>0</v>
      </c>
      <c r="R123" s="460">
        <v>0</v>
      </c>
      <c r="S123" s="460">
        <v>0</v>
      </c>
      <c r="T123" s="460">
        <v>0</v>
      </c>
      <c r="U123" s="460">
        <v>20</v>
      </c>
      <c r="V123" s="460">
        <v>0</v>
      </c>
      <c r="W123" s="460">
        <v>0</v>
      </c>
      <c r="X123" s="460">
        <f t="shared" ref="X123:X125" si="7">SUM($F123:$U123)/100</f>
        <v>1</v>
      </c>
      <c r="Y123" s="1068"/>
      <c r="Z123" s="1069"/>
    </row>
    <row r="124" spans="2:26" ht="90" customHeight="1" x14ac:dyDescent="0.25">
      <c r="B124" s="681"/>
      <c r="C124" s="610"/>
      <c r="D124" s="611"/>
      <c r="E124" s="512" t="s">
        <v>1664</v>
      </c>
      <c r="F124" s="461">
        <v>0</v>
      </c>
      <c r="G124" s="461">
        <v>0</v>
      </c>
      <c r="H124" s="461">
        <v>0</v>
      </c>
      <c r="I124" s="461">
        <v>20</v>
      </c>
      <c r="J124" s="461">
        <v>0</v>
      </c>
      <c r="K124" s="461">
        <v>0</v>
      </c>
      <c r="L124" s="461">
        <v>0</v>
      </c>
      <c r="M124" s="461">
        <v>0</v>
      </c>
      <c r="N124" s="461">
        <v>0</v>
      </c>
      <c r="O124" s="461">
        <v>0</v>
      </c>
      <c r="P124" s="461">
        <v>10</v>
      </c>
      <c r="Q124" s="461">
        <v>10</v>
      </c>
      <c r="R124" s="461">
        <v>10</v>
      </c>
      <c r="S124" s="461">
        <v>10</v>
      </c>
      <c r="T124" s="461">
        <v>10</v>
      </c>
      <c r="U124" s="461">
        <v>10</v>
      </c>
      <c r="V124" s="461">
        <v>0</v>
      </c>
      <c r="W124" s="461">
        <v>0</v>
      </c>
      <c r="X124" s="461">
        <f t="shared" ref="X124:X180" si="8">SUM($F124:$U124)/100</f>
        <v>0.8</v>
      </c>
      <c r="Y124" s="1068"/>
      <c r="Z124" s="1069"/>
    </row>
    <row r="125" spans="2:26" ht="49.5" customHeight="1" x14ac:dyDescent="0.25">
      <c r="B125" s="682" t="s">
        <v>1084</v>
      </c>
      <c r="C125" s="662" t="s">
        <v>2240</v>
      </c>
      <c r="D125" s="663"/>
      <c r="E125" s="462" t="s">
        <v>216</v>
      </c>
      <c r="F125" s="459">
        <v>0</v>
      </c>
      <c r="G125" s="460">
        <v>0</v>
      </c>
      <c r="H125" s="460">
        <v>0</v>
      </c>
      <c r="I125" s="459">
        <v>20</v>
      </c>
      <c r="J125" s="459">
        <v>10</v>
      </c>
      <c r="K125" s="459">
        <v>5</v>
      </c>
      <c r="L125" s="460">
        <v>5</v>
      </c>
      <c r="M125" s="460">
        <v>10</v>
      </c>
      <c r="N125" s="460">
        <v>10</v>
      </c>
      <c r="O125" s="460">
        <v>0</v>
      </c>
      <c r="P125" s="460">
        <v>20</v>
      </c>
      <c r="Q125" s="460">
        <v>0</v>
      </c>
      <c r="R125" s="460">
        <v>0</v>
      </c>
      <c r="S125" s="460">
        <v>0</v>
      </c>
      <c r="T125" s="460">
        <v>0</v>
      </c>
      <c r="U125" s="460">
        <v>20</v>
      </c>
      <c r="V125" s="460">
        <v>0</v>
      </c>
      <c r="W125" s="460">
        <v>0</v>
      </c>
      <c r="X125" s="460">
        <f t="shared" si="7"/>
        <v>1</v>
      </c>
      <c r="Y125" s="1068"/>
      <c r="Z125" s="1069"/>
    </row>
    <row r="126" spans="2:26" ht="78.75" customHeight="1" x14ac:dyDescent="0.25">
      <c r="B126" s="683"/>
      <c r="C126" s="664"/>
      <c r="D126" s="665"/>
      <c r="E126" s="512" t="s">
        <v>1664</v>
      </c>
      <c r="F126" s="461">
        <v>0</v>
      </c>
      <c r="G126" s="461">
        <v>0</v>
      </c>
      <c r="H126" s="461">
        <v>0</v>
      </c>
      <c r="I126" s="461">
        <v>0</v>
      </c>
      <c r="J126" s="461">
        <v>0</v>
      </c>
      <c r="K126" s="461">
        <v>0</v>
      </c>
      <c r="L126" s="461">
        <v>10</v>
      </c>
      <c r="M126" s="461">
        <v>10</v>
      </c>
      <c r="N126" s="461">
        <v>10</v>
      </c>
      <c r="O126" s="461">
        <v>10</v>
      </c>
      <c r="P126" s="461">
        <v>10</v>
      </c>
      <c r="Q126" s="461">
        <v>10</v>
      </c>
      <c r="R126" s="461">
        <v>10</v>
      </c>
      <c r="S126" s="461">
        <v>10</v>
      </c>
      <c r="T126" s="461">
        <v>10</v>
      </c>
      <c r="U126" s="461">
        <v>10</v>
      </c>
      <c r="V126" s="461">
        <v>0</v>
      </c>
      <c r="W126" s="461">
        <v>0</v>
      </c>
      <c r="X126" s="461">
        <f t="shared" si="8"/>
        <v>1</v>
      </c>
      <c r="Y126" s="1068"/>
      <c r="Z126" s="1069"/>
    </row>
    <row r="127" spans="2:26" ht="99.75" customHeight="1" x14ac:dyDescent="0.25">
      <c r="B127" s="680" t="s">
        <v>1085</v>
      </c>
      <c r="C127" s="606" t="s">
        <v>2226</v>
      </c>
      <c r="D127" s="607"/>
      <c r="E127" s="462" t="s">
        <v>216</v>
      </c>
      <c r="F127" s="459">
        <v>0</v>
      </c>
      <c r="G127" s="460">
        <v>0</v>
      </c>
      <c r="H127" s="460">
        <v>0</v>
      </c>
      <c r="I127" s="459">
        <v>20</v>
      </c>
      <c r="J127" s="459">
        <v>10</v>
      </c>
      <c r="K127" s="459">
        <v>5</v>
      </c>
      <c r="L127" s="460">
        <v>5</v>
      </c>
      <c r="M127" s="460">
        <v>10</v>
      </c>
      <c r="N127" s="460">
        <v>10</v>
      </c>
      <c r="O127" s="460">
        <v>0</v>
      </c>
      <c r="P127" s="460">
        <v>20</v>
      </c>
      <c r="Q127" s="460">
        <v>0</v>
      </c>
      <c r="R127" s="460">
        <v>0</v>
      </c>
      <c r="S127" s="460">
        <v>0</v>
      </c>
      <c r="T127" s="460">
        <v>0</v>
      </c>
      <c r="U127" s="460">
        <v>20</v>
      </c>
      <c r="V127" s="460">
        <v>0</v>
      </c>
      <c r="W127" s="460">
        <v>0</v>
      </c>
      <c r="X127" s="460">
        <f t="shared" si="8"/>
        <v>1</v>
      </c>
      <c r="Y127" s="1068"/>
      <c r="Z127" s="1069"/>
    </row>
    <row r="128" spans="2:26" ht="69.75" customHeight="1" x14ac:dyDescent="0.25">
      <c r="B128" s="681"/>
      <c r="C128" s="610"/>
      <c r="D128" s="611"/>
      <c r="E128" s="512" t="s">
        <v>1664</v>
      </c>
      <c r="F128" s="461">
        <v>0</v>
      </c>
      <c r="G128" s="461">
        <v>0</v>
      </c>
      <c r="H128" s="461">
        <v>0</v>
      </c>
      <c r="I128" s="461">
        <v>0</v>
      </c>
      <c r="J128" s="461">
        <v>0</v>
      </c>
      <c r="K128" s="461">
        <v>0</v>
      </c>
      <c r="L128" s="461">
        <v>10</v>
      </c>
      <c r="M128" s="461">
        <v>10</v>
      </c>
      <c r="N128" s="461">
        <v>10</v>
      </c>
      <c r="O128" s="461">
        <v>10</v>
      </c>
      <c r="P128" s="461">
        <v>10</v>
      </c>
      <c r="Q128" s="461">
        <v>10</v>
      </c>
      <c r="R128" s="461">
        <v>10</v>
      </c>
      <c r="S128" s="461">
        <v>10</v>
      </c>
      <c r="T128" s="461">
        <v>10</v>
      </c>
      <c r="U128" s="461">
        <v>10</v>
      </c>
      <c r="V128" s="461">
        <v>0</v>
      </c>
      <c r="W128" s="461">
        <v>0</v>
      </c>
      <c r="X128" s="461">
        <f t="shared" si="8"/>
        <v>1</v>
      </c>
      <c r="Y128" s="1068"/>
      <c r="Z128" s="1069"/>
    </row>
    <row r="129" spans="2:26" ht="69.75" customHeight="1" x14ac:dyDescent="0.25">
      <c r="B129" s="682" t="s">
        <v>1086</v>
      </c>
      <c r="C129" s="662" t="s">
        <v>2227</v>
      </c>
      <c r="D129" s="663"/>
      <c r="E129" s="462" t="s">
        <v>216</v>
      </c>
      <c r="F129" s="459">
        <v>0</v>
      </c>
      <c r="G129" s="460">
        <v>0</v>
      </c>
      <c r="H129" s="460">
        <v>0</v>
      </c>
      <c r="I129" s="459">
        <v>20</v>
      </c>
      <c r="J129" s="459">
        <v>10</v>
      </c>
      <c r="K129" s="459">
        <v>5</v>
      </c>
      <c r="L129" s="460">
        <v>5</v>
      </c>
      <c r="M129" s="460">
        <v>10</v>
      </c>
      <c r="N129" s="460">
        <v>10</v>
      </c>
      <c r="O129" s="460">
        <v>0</v>
      </c>
      <c r="P129" s="460">
        <v>20</v>
      </c>
      <c r="Q129" s="460">
        <v>0</v>
      </c>
      <c r="R129" s="460">
        <v>0</v>
      </c>
      <c r="S129" s="460">
        <v>0</v>
      </c>
      <c r="T129" s="460">
        <v>0</v>
      </c>
      <c r="U129" s="460">
        <v>20</v>
      </c>
      <c r="V129" s="460">
        <v>0</v>
      </c>
      <c r="W129" s="460">
        <v>0</v>
      </c>
      <c r="X129" s="460">
        <f t="shared" si="8"/>
        <v>1</v>
      </c>
      <c r="Y129" s="1068"/>
      <c r="Z129" s="1069"/>
    </row>
    <row r="130" spans="2:26" ht="69.75" customHeight="1" x14ac:dyDescent="0.25">
      <c r="B130" s="828"/>
      <c r="C130" s="664"/>
      <c r="D130" s="665"/>
      <c r="E130" s="512" t="s">
        <v>1664</v>
      </c>
      <c r="F130" s="461">
        <v>0</v>
      </c>
      <c r="G130" s="461">
        <v>0</v>
      </c>
      <c r="H130" s="461">
        <v>0</v>
      </c>
      <c r="I130" s="461">
        <v>0</v>
      </c>
      <c r="J130" s="461">
        <v>0</v>
      </c>
      <c r="K130" s="461">
        <v>5</v>
      </c>
      <c r="L130" s="461">
        <v>10</v>
      </c>
      <c r="M130" s="461">
        <v>10</v>
      </c>
      <c r="N130" s="461">
        <v>0</v>
      </c>
      <c r="O130" s="461">
        <v>0</v>
      </c>
      <c r="P130" s="461">
        <v>20</v>
      </c>
      <c r="Q130" s="461">
        <v>15</v>
      </c>
      <c r="R130" s="461">
        <v>10</v>
      </c>
      <c r="S130" s="461">
        <v>10</v>
      </c>
      <c r="T130" s="461">
        <v>10</v>
      </c>
      <c r="U130" s="461">
        <v>10</v>
      </c>
      <c r="V130" s="461">
        <v>0</v>
      </c>
      <c r="W130" s="461">
        <v>0</v>
      </c>
      <c r="X130" s="461">
        <f t="shared" si="8"/>
        <v>1</v>
      </c>
      <c r="Y130" s="1068"/>
      <c r="Z130" s="1069"/>
    </row>
    <row r="131" spans="2:26" ht="69.75" customHeight="1" x14ac:dyDescent="0.25">
      <c r="B131" s="821" t="s">
        <v>1086</v>
      </c>
      <c r="C131" s="624" t="s">
        <v>2228</v>
      </c>
      <c r="D131" s="625"/>
      <c r="E131" s="462" t="s">
        <v>216</v>
      </c>
      <c r="F131" s="459">
        <v>0</v>
      </c>
      <c r="G131" s="460"/>
      <c r="H131" s="460">
        <v>10</v>
      </c>
      <c r="I131" s="459">
        <v>30</v>
      </c>
      <c r="J131" s="459">
        <v>20</v>
      </c>
      <c r="K131" s="459">
        <v>0</v>
      </c>
      <c r="L131" s="460">
        <v>20</v>
      </c>
      <c r="M131" s="460">
        <v>20</v>
      </c>
      <c r="N131" s="460">
        <v>0</v>
      </c>
      <c r="O131" s="460">
        <v>0</v>
      </c>
      <c r="P131" s="460">
        <v>0</v>
      </c>
      <c r="Q131" s="460">
        <v>0</v>
      </c>
      <c r="R131" s="460">
        <v>0</v>
      </c>
      <c r="S131" s="460">
        <v>0</v>
      </c>
      <c r="T131" s="460">
        <v>0</v>
      </c>
      <c r="U131" s="460">
        <v>0</v>
      </c>
      <c r="V131" s="460">
        <v>0</v>
      </c>
      <c r="W131" s="460">
        <v>0</v>
      </c>
      <c r="X131" s="460">
        <f t="shared" si="8"/>
        <v>1</v>
      </c>
      <c r="Y131" s="1068"/>
      <c r="Z131" s="1069"/>
    </row>
    <row r="132" spans="2:26" ht="69.75" customHeight="1" x14ac:dyDescent="0.25">
      <c r="B132" s="822"/>
      <c r="C132" s="626"/>
      <c r="D132" s="627"/>
      <c r="E132" s="512" t="s">
        <v>1664</v>
      </c>
      <c r="F132" s="461">
        <v>0</v>
      </c>
      <c r="G132" s="461">
        <v>0</v>
      </c>
      <c r="H132" s="461">
        <v>0</v>
      </c>
      <c r="I132" s="461">
        <v>30</v>
      </c>
      <c r="J132" s="461">
        <v>0</v>
      </c>
      <c r="K132" s="461">
        <v>0</v>
      </c>
      <c r="L132" s="461">
        <v>0</v>
      </c>
      <c r="M132" s="461">
        <v>10</v>
      </c>
      <c r="N132" s="461">
        <v>0</v>
      </c>
      <c r="O132" s="461">
        <v>0</v>
      </c>
      <c r="P132" s="461">
        <v>10</v>
      </c>
      <c r="Q132" s="461">
        <v>10</v>
      </c>
      <c r="R132" s="461">
        <v>10</v>
      </c>
      <c r="S132" s="461">
        <v>10</v>
      </c>
      <c r="T132" s="461">
        <v>10</v>
      </c>
      <c r="U132" s="461">
        <v>10</v>
      </c>
      <c r="V132" s="461">
        <v>0</v>
      </c>
      <c r="W132" s="461">
        <v>0</v>
      </c>
      <c r="X132" s="461">
        <f t="shared" si="8"/>
        <v>1</v>
      </c>
      <c r="Y132" s="1068"/>
      <c r="Z132" s="1069"/>
    </row>
    <row r="133" spans="2:26" ht="69.75" customHeight="1" x14ac:dyDescent="0.25">
      <c r="B133" s="821" t="s">
        <v>1087</v>
      </c>
      <c r="C133" s="662" t="s">
        <v>1943</v>
      </c>
      <c r="D133" s="663"/>
      <c r="E133" s="462" t="s">
        <v>216</v>
      </c>
      <c r="F133" s="459">
        <v>70</v>
      </c>
      <c r="G133" s="460">
        <v>0</v>
      </c>
      <c r="H133" s="460">
        <v>0</v>
      </c>
      <c r="I133" s="459">
        <v>10</v>
      </c>
      <c r="J133" s="459">
        <v>20</v>
      </c>
      <c r="K133" s="459">
        <v>0</v>
      </c>
      <c r="L133" s="460">
        <v>0</v>
      </c>
      <c r="M133" s="460">
        <v>0</v>
      </c>
      <c r="N133" s="460">
        <v>0</v>
      </c>
      <c r="O133" s="460">
        <v>0</v>
      </c>
      <c r="P133" s="460">
        <v>0</v>
      </c>
      <c r="Q133" s="460">
        <v>0</v>
      </c>
      <c r="R133" s="460">
        <v>0</v>
      </c>
      <c r="S133" s="460">
        <v>0</v>
      </c>
      <c r="T133" s="460">
        <v>0</v>
      </c>
      <c r="U133" s="460">
        <v>0</v>
      </c>
      <c r="V133" s="460">
        <v>0</v>
      </c>
      <c r="W133" s="460">
        <v>0</v>
      </c>
      <c r="X133" s="460">
        <f t="shared" si="8"/>
        <v>1</v>
      </c>
      <c r="Y133" s="1068"/>
      <c r="Z133" s="1069"/>
    </row>
    <row r="134" spans="2:26" ht="69.75" customHeight="1" x14ac:dyDescent="0.25">
      <c r="B134" s="822"/>
      <c r="C134" s="664"/>
      <c r="D134" s="665"/>
      <c r="E134" s="512" t="s">
        <v>1664</v>
      </c>
      <c r="F134" s="461">
        <v>70</v>
      </c>
      <c r="G134" s="461">
        <v>0</v>
      </c>
      <c r="H134" s="461">
        <v>0</v>
      </c>
      <c r="I134" s="461">
        <v>0</v>
      </c>
      <c r="J134" s="461"/>
      <c r="K134" s="461">
        <v>0</v>
      </c>
      <c r="L134" s="461">
        <v>0</v>
      </c>
      <c r="M134" s="461">
        <v>0</v>
      </c>
      <c r="N134" s="461">
        <v>5</v>
      </c>
      <c r="O134" s="461">
        <v>5</v>
      </c>
      <c r="P134" s="461">
        <v>5</v>
      </c>
      <c r="Q134" s="461">
        <v>0</v>
      </c>
      <c r="R134" s="461">
        <v>5</v>
      </c>
      <c r="S134" s="461">
        <v>5</v>
      </c>
      <c r="T134" s="461">
        <v>5</v>
      </c>
      <c r="U134" s="461">
        <v>0</v>
      </c>
      <c r="V134" s="461">
        <v>0</v>
      </c>
      <c r="W134" s="461">
        <v>0</v>
      </c>
      <c r="X134" s="461">
        <f t="shared" si="8"/>
        <v>1</v>
      </c>
      <c r="Y134" s="1068"/>
      <c r="Z134" s="1069"/>
    </row>
    <row r="135" spans="2:26" ht="45.75" customHeight="1" x14ac:dyDescent="0.25">
      <c r="B135" s="685" t="s">
        <v>1086</v>
      </c>
      <c r="C135" s="624" t="s">
        <v>2229</v>
      </c>
      <c r="D135" s="625"/>
      <c r="E135" s="462" t="s">
        <v>216</v>
      </c>
      <c r="F135" s="459">
        <v>20</v>
      </c>
      <c r="G135" s="459">
        <v>0</v>
      </c>
      <c r="H135" s="459">
        <v>0</v>
      </c>
      <c r="I135" s="459">
        <v>0</v>
      </c>
      <c r="J135" s="459">
        <v>0</v>
      </c>
      <c r="K135" s="459">
        <v>0</v>
      </c>
      <c r="L135" s="459">
        <v>0</v>
      </c>
      <c r="M135" s="459">
        <v>0</v>
      </c>
      <c r="N135" s="459">
        <v>20</v>
      </c>
      <c r="O135" s="459">
        <v>20</v>
      </c>
      <c r="P135" s="459">
        <v>20</v>
      </c>
      <c r="Q135" s="459">
        <v>0</v>
      </c>
      <c r="R135" s="459">
        <v>0</v>
      </c>
      <c r="S135" s="459">
        <v>0</v>
      </c>
      <c r="T135" s="459">
        <v>0</v>
      </c>
      <c r="U135" s="459">
        <v>20</v>
      </c>
      <c r="V135" s="459">
        <v>0</v>
      </c>
      <c r="W135" s="459">
        <v>0</v>
      </c>
      <c r="X135" s="460">
        <f t="shared" si="8"/>
        <v>1</v>
      </c>
      <c r="Y135" s="1068"/>
      <c r="Z135" s="1069"/>
    </row>
    <row r="136" spans="2:26" ht="42.75" customHeight="1" x14ac:dyDescent="0.25">
      <c r="B136" s="686"/>
      <c r="C136" s="626"/>
      <c r="D136" s="627"/>
      <c r="E136" s="512" t="s">
        <v>1664</v>
      </c>
      <c r="F136" s="461">
        <v>0</v>
      </c>
      <c r="G136" s="461">
        <v>0</v>
      </c>
      <c r="H136" s="461">
        <v>0</v>
      </c>
      <c r="I136" s="461">
        <v>0</v>
      </c>
      <c r="J136" s="461">
        <v>0</v>
      </c>
      <c r="K136" s="461">
        <v>0</v>
      </c>
      <c r="L136" s="461">
        <v>10</v>
      </c>
      <c r="M136" s="461">
        <v>10</v>
      </c>
      <c r="N136" s="461">
        <v>10</v>
      </c>
      <c r="O136" s="461">
        <v>10</v>
      </c>
      <c r="P136" s="461">
        <v>10</v>
      </c>
      <c r="Q136" s="461">
        <v>10</v>
      </c>
      <c r="R136" s="461">
        <v>10</v>
      </c>
      <c r="S136" s="461">
        <v>10</v>
      </c>
      <c r="T136" s="461">
        <v>10</v>
      </c>
      <c r="U136" s="461">
        <v>10</v>
      </c>
      <c r="V136" s="461">
        <v>0</v>
      </c>
      <c r="W136" s="461">
        <v>0</v>
      </c>
      <c r="X136" s="461">
        <f t="shared" si="8"/>
        <v>1</v>
      </c>
      <c r="Y136" s="1068"/>
      <c r="Z136" s="1069"/>
    </row>
    <row r="137" spans="2:26" ht="27.75" customHeight="1" x14ac:dyDescent="0.25">
      <c r="B137" s="685" t="s">
        <v>1087</v>
      </c>
      <c r="C137" s="662" t="s">
        <v>1940</v>
      </c>
      <c r="D137" s="663"/>
      <c r="E137" s="462" t="s">
        <v>216</v>
      </c>
      <c r="F137" s="459">
        <v>0</v>
      </c>
      <c r="G137" s="459">
        <v>0</v>
      </c>
      <c r="H137" s="459">
        <v>90</v>
      </c>
      <c r="I137" s="459">
        <v>10</v>
      </c>
      <c r="J137" s="459">
        <v>0</v>
      </c>
      <c r="K137" s="459">
        <v>0</v>
      </c>
      <c r="L137" s="459">
        <v>0</v>
      </c>
      <c r="M137" s="459">
        <v>0</v>
      </c>
      <c r="N137" s="459">
        <v>0</v>
      </c>
      <c r="O137" s="459">
        <v>0</v>
      </c>
      <c r="P137" s="459">
        <v>0</v>
      </c>
      <c r="Q137" s="459">
        <v>0</v>
      </c>
      <c r="R137" s="459">
        <v>0</v>
      </c>
      <c r="S137" s="459">
        <v>0</v>
      </c>
      <c r="T137" s="459">
        <v>0</v>
      </c>
      <c r="U137" s="459">
        <v>0</v>
      </c>
      <c r="V137" s="459">
        <v>0</v>
      </c>
      <c r="W137" s="459">
        <v>0</v>
      </c>
      <c r="X137" s="460">
        <f t="shared" si="8"/>
        <v>1</v>
      </c>
      <c r="Y137" s="1068"/>
      <c r="Z137" s="1069"/>
    </row>
    <row r="138" spans="2:26" ht="32.25" customHeight="1" x14ac:dyDescent="0.25">
      <c r="B138" s="686"/>
      <c r="C138" s="664"/>
      <c r="D138" s="665"/>
      <c r="E138" s="512" t="s">
        <v>1664</v>
      </c>
      <c r="F138" s="461">
        <v>0</v>
      </c>
      <c r="G138" s="461">
        <v>0</v>
      </c>
      <c r="H138" s="461">
        <v>0</v>
      </c>
      <c r="I138" s="461">
        <v>90</v>
      </c>
      <c r="J138" s="461">
        <v>0</v>
      </c>
      <c r="K138" s="461">
        <v>0</v>
      </c>
      <c r="L138" s="461">
        <v>0</v>
      </c>
      <c r="M138" s="461">
        <v>0</v>
      </c>
      <c r="N138" s="461">
        <v>0</v>
      </c>
      <c r="O138" s="461">
        <v>0</v>
      </c>
      <c r="P138" s="461">
        <v>0</v>
      </c>
      <c r="Q138" s="461">
        <v>0</v>
      </c>
      <c r="R138" s="461">
        <v>0</v>
      </c>
      <c r="S138" s="461">
        <v>0</v>
      </c>
      <c r="T138" s="461">
        <v>0</v>
      </c>
      <c r="U138" s="461">
        <v>10</v>
      </c>
      <c r="V138" s="461">
        <v>0</v>
      </c>
      <c r="W138" s="461">
        <v>0</v>
      </c>
      <c r="X138" s="461">
        <f t="shared" si="8"/>
        <v>1</v>
      </c>
      <c r="Y138" s="1068"/>
      <c r="Z138" s="1069"/>
    </row>
    <row r="139" spans="2:26" ht="30" hidden="1" customHeight="1" x14ac:dyDescent="0.25">
      <c r="B139" s="676"/>
      <c r="C139" s="824"/>
      <c r="D139" s="825"/>
      <c r="E139" s="462" t="s">
        <v>216</v>
      </c>
      <c r="F139" s="459"/>
      <c r="G139" s="460"/>
      <c r="H139" s="460"/>
      <c r="I139" s="459"/>
      <c r="J139" s="459"/>
      <c r="K139" s="459"/>
      <c r="L139" s="460"/>
      <c r="M139" s="460"/>
      <c r="N139" s="460"/>
      <c r="O139" s="460"/>
      <c r="P139" s="460"/>
      <c r="Q139" s="460"/>
      <c r="R139" s="460"/>
      <c r="S139" s="460"/>
      <c r="T139" s="460"/>
      <c r="U139" s="460"/>
      <c r="V139" s="460"/>
      <c r="W139" s="460"/>
      <c r="X139" s="460">
        <f t="shared" si="8"/>
        <v>0</v>
      </c>
      <c r="Y139" s="1068"/>
      <c r="Z139" s="1069"/>
    </row>
    <row r="140" spans="2:26" ht="30" hidden="1" customHeight="1" x14ac:dyDescent="0.25">
      <c r="B140" s="677"/>
      <c r="C140" s="826"/>
      <c r="D140" s="827"/>
      <c r="E140" s="512" t="s">
        <v>1664</v>
      </c>
      <c r="F140" s="461"/>
      <c r="G140" s="461"/>
      <c r="H140" s="461"/>
      <c r="I140" s="461"/>
      <c r="J140" s="461"/>
      <c r="K140" s="461"/>
      <c r="L140" s="461"/>
      <c r="M140" s="461"/>
      <c r="N140" s="461"/>
      <c r="O140" s="461"/>
      <c r="P140" s="461"/>
      <c r="Q140" s="461"/>
      <c r="R140" s="461"/>
      <c r="S140" s="461"/>
      <c r="T140" s="461"/>
      <c r="U140" s="461"/>
      <c r="V140" s="461"/>
      <c r="W140" s="461"/>
      <c r="X140" s="461">
        <f t="shared" si="8"/>
        <v>0</v>
      </c>
      <c r="Y140" s="1068"/>
      <c r="Z140" s="1069"/>
    </row>
    <row r="141" spans="2:26" ht="61.5" hidden="1" customHeight="1" x14ac:dyDescent="0.25">
      <c r="B141" s="699" t="s">
        <v>1087</v>
      </c>
      <c r="C141" s="690" t="s">
        <v>1775</v>
      </c>
      <c r="D141" s="690"/>
      <c r="E141" s="815"/>
      <c r="F141" s="815"/>
      <c r="G141" s="815"/>
      <c r="H141" s="815"/>
      <c r="I141" s="815"/>
      <c r="J141" s="815"/>
      <c r="K141" s="815"/>
      <c r="L141" s="815"/>
      <c r="M141" s="815"/>
      <c r="N141" s="815"/>
      <c r="O141" s="815"/>
      <c r="P141" s="815"/>
      <c r="Q141" s="815"/>
      <c r="R141" s="815"/>
      <c r="S141" s="815"/>
      <c r="T141" s="815"/>
      <c r="U141" s="815"/>
      <c r="V141" s="815"/>
      <c r="W141" s="815"/>
      <c r="X141" s="816"/>
      <c r="Y141" s="1068"/>
      <c r="Z141" s="1069"/>
    </row>
    <row r="142" spans="2:26" ht="19.5" hidden="1" customHeight="1" x14ac:dyDescent="0.25">
      <c r="B142" s="679"/>
      <c r="C142" s="691"/>
      <c r="D142" s="691"/>
      <c r="E142" s="817"/>
      <c r="F142" s="817"/>
      <c r="G142" s="817"/>
      <c r="H142" s="817"/>
      <c r="I142" s="817"/>
      <c r="J142" s="817"/>
      <c r="K142" s="817"/>
      <c r="L142" s="817"/>
      <c r="M142" s="817"/>
      <c r="N142" s="817"/>
      <c r="O142" s="817"/>
      <c r="P142" s="817"/>
      <c r="Q142" s="817"/>
      <c r="R142" s="817"/>
      <c r="S142" s="817"/>
      <c r="T142" s="817"/>
      <c r="U142" s="817"/>
      <c r="V142" s="817"/>
      <c r="W142" s="817"/>
      <c r="X142" s="818"/>
      <c r="Y142" s="1068"/>
      <c r="Z142" s="1069"/>
    </row>
    <row r="143" spans="2:26" ht="99.75" customHeight="1" x14ac:dyDescent="0.25">
      <c r="B143" s="819" t="s">
        <v>1843</v>
      </c>
      <c r="C143" s="606" t="s">
        <v>1916</v>
      </c>
      <c r="D143" s="607"/>
      <c r="E143" s="462" t="s">
        <v>216</v>
      </c>
      <c r="F143" s="459">
        <v>10</v>
      </c>
      <c r="G143" s="459">
        <v>15</v>
      </c>
      <c r="H143" s="459">
        <v>20</v>
      </c>
      <c r="I143" s="459">
        <v>10</v>
      </c>
      <c r="J143" s="460">
        <v>10</v>
      </c>
      <c r="K143" s="460">
        <v>5</v>
      </c>
      <c r="L143" s="460">
        <v>5</v>
      </c>
      <c r="M143" s="460">
        <v>5</v>
      </c>
      <c r="N143" s="460">
        <v>5</v>
      </c>
      <c r="O143" s="460">
        <v>5</v>
      </c>
      <c r="P143" s="460">
        <v>5</v>
      </c>
      <c r="Q143" s="460">
        <v>0</v>
      </c>
      <c r="R143" s="460">
        <v>0</v>
      </c>
      <c r="S143" s="460">
        <v>0</v>
      </c>
      <c r="T143" s="460">
        <v>0</v>
      </c>
      <c r="U143" s="460">
        <v>5</v>
      </c>
      <c r="V143" s="460">
        <v>0</v>
      </c>
      <c r="W143" s="460">
        <v>0</v>
      </c>
      <c r="X143" s="460">
        <f t="shared" si="8"/>
        <v>1</v>
      </c>
      <c r="Y143" s="1068"/>
      <c r="Z143" s="1069"/>
    </row>
    <row r="144" spans="2:26" ht="41.25" customHeight="1" x14ac:dyDescent="0.25">
      <c r="B144" s="820"/>
      <c r="C144" s="610"/>
      <c r="D144" s="611"/>
      <c r="E144" s="512" t="s">
        <v>1664</v>
      </c>
      <c r="F144" s="461">
        <v>0</v>
      </c>
      <c r="G144" s="461">
        <v>15</v>
      </c>
      <c r="H144" s="461">
        <v>10</v>
      </c>
      <c r="I144" s="461">
        <v>10</v>
      </c>
      <c r="J144" s="461">
        <v>0</v>
      </c>
      <c r="K144" s="461">
        <v>0</v>
      </c>
      <c r="L144" s="461">
        <v>0</v>
      </c>
      <c r="M144" s="461">
        <v>0</v>
      </c>
      <c r="N144" s="461">
        <v>0</v>
      </c>
      <c r="O144" s="461">
        <v>5</v>
      </c>
      <c r="P144" s="461">
        <v>10</v>
      </c>
      <c r="Q144" s="461">
        <v>10</v>
      </c>
      <c r="R144" s="461">
        <v>10</v>
      </c>
      <c r="S144" s="461">
        <v>10</v>
      </c>
      <c r="T144" s="461">
        <v>10</v>
      </c>
      <c r="U144" s="461">
        <v>10</v>
      </c>
      <c r="V144" s="461">
        <v>0</v>
      </c>
      <c r="W144" s="461">
        <v>0</v>
      </c>
      <c r="X144" s="461">
        <f t="shared" si="8"/>
        <v>1</v>
      </c>
      <c r="Y144" s="1068"/>
      <c r="Z144" s="1069"/>
    </row>
    <row r="145" spans="2:26" ht="155.25" customHeight="1" x14ac:dyDescent="0.25">
      <c r="B145" s="819" t="s">
        <v>1844</v>
      </c>
      <c r="C145" s="598" t="s">
        <v>1917</v>
      </c>
      <c r="D145" s="599"/>
      <c r="E145" s="462" t="s">
        <v>216</v>
      </c>
      <c r="F145" s="459">
        <v>0</v>
      </c>
      <c r="G145" s="459">
        <v>0</v>
      </c>
      <c r="H145" s="459">
        <v>0</v>
      </c>
      <c r="I145" s="459">
        <v>0</v>
      </c>
      <c r="J145" s="460">
        <v>0</v>
      </c>
      <c r="K145" s="460">
        <v>0</v>
      </c>
      <c r="L145" s="460">
        <v>0</v>
      </c>
      <c r="M145" s="460">
        <v>30</v>
      </c>
      <c r="N145" s="460">
        <v>10</v>
      </c>
      <c r="O145" s="460">
        <v>10</v>
      </c>
      <c r="P145" s="460">
        <v>20</v>
      </c>
      <c r="Q145" s="460">
        <v>0</v>
      </c>
      <c r="R145" s="460">
        <v>0</v>
      </c>
      <c r="S145" s="460">
        <v>0</v>
      </c>
      <c r="T145" s="460">
        <v>0</v>
      </c>
      <c r="U145" s="460">
        <v>30</v>
      </c>
      <c r="V145" s="460">
        <v>0</v>
      </c>
      <c r="W145" s="460">
        <v>0</v>
      </c>
      <c r="X145" s="460">
        <f t="shared" si="8"/>
        <v>1</v>
      </c>
      <c r="Y145" s="1068"/>
      <c r="Z145" s="1069"/>
    </row>
    <row r="146" spans="2:26" ht="192" customHeight="1" x14ac:dyDescent="0.25">
      <c r="B146" s="820"/>
      <c r="C146" s="600"/>
      <c r="D146" s="601"/>
      <c r="E146" s="512" t="s">
        <v>1664</v>
      </c>
      <c r="F146" s="461">
        <v>0</v>
      </c>
      <c r="G146" s="461">
        <v>0</v>
      </c>
      <c r="H146" s="461">
        <v>0</v>
      </c>
      <c r="I146" s="461">
        <v>0</v>
      </c>
      <c r="J146" s="461">
        <v>0</v>
      </c>
      <c r="K146" s="461">
        <v>10</v>
      </c>
      <c r="L146" s="461">
        <v>10</v>
      </c>
      <c r="M146" s="461">
        <v>10</v>
      </c>
      <c r="N146" s="461">
        <v>10</v>
      </c>
      <c r="O146" s="461">
        <v>10</v>
      </c>
      <c r="P146" s="461">
        <v>10</v>
      </c>
      <c r="Q146" s="461">
        <v>10</v>
      </c>
      <c r="R146" s="461">
        <v>10</v>
      </c>
      <c r="S146" s="461">
        <v>10</v>
      </c>
      <c r="T146" s="461">
        <v>10</v>
      </c>
      <c r="U146" s="461">
        <v>0</v>
      </c>
      <c r="V146" s="461">
        <v>0</v>
      </c>
      <c r="W146" s="461">
        <v>0</v>
      </c>
      <c r="X146" s="461">
        <f t="shared" si="8"/>
        <v>1</v>
      </c>
      <c r="Y146" s="1068"/>
      <c r="Z146" s="1069"/>
    </row>
    <row r="147" spans="2:26" ht="97.5" hidden="1" customHeight="1" x14ac:dyDescent="0.25">
      <c r="B147" s="819" t="s">
        <v>1845</v>
      </c>
      <c r="C147" s="598" t="s">
        <v>1776</v>
      </c>
      <c r="D147" s="599"/>
      <c r="E147" s="815"/>
      <c r="F147" s="815"/>
      <c r="G147" s="815"/>
      <c r="H147" s="815"/>
      <c r="I147" s="815"/>
      <c r="J147" s="815"/>
      <c r="K147" s="815"/>
      <c r="L147" s="815"/>
      <c r="M147" s="815"/>
      <c r="N147" s="815"/>
      <c r="O147" s="815"/>
      <c r="P147" s="815"/>
      <c r="Q147" s="815"/>
      <c r="R147" s="815"/>
      <c r="S147" s="815"/>
      <c r="T147" s="815"/>
      <c r="U147" s="815"/>
      <c r="V147" s="815"/>
      <c r="W147" s="815"/>
      <c r="X147" s="816"/>
      <c r="Y147" s="1068"/>
      <c r="Z147" s="1069"/>
    </row>
    <row r="148" spans="2:26" ht="132.75" hidden="1" customHeight="1" x14ac:dyDescent="0.25">
      <c r="B148" s="820"/>
      <c r="C148" s="600"/>
      <c r="D148" s="601"/>
      <c r="E148" s="817"/>
      <c r="F148" s="817"/>
      <c r="G148" s="817"/>
      <c r="H148" s="817"/>
      <c r="I148" s="817"/>
      <c r="J148" s="817"/>
      <c r="K148" s="817"/>
      <c r="L148" s="817"/>
      <c r="M148" s="817"/>
      <c r="N148" s="817"/>
      <c r="O148" s="817"/>
      <c r="P148" s="817"/>
      <c r="Q148" s="817"/>
      <c r="R148" s="817"/>
      <c r="S148" s="817"/>
      <c r="T148" s="817"/>
      <c r="U148" s="817"/>
      <c r="V148" s="817"/>
      <c r="W148" s="817"/>
      <c r="X148" s="818"/>
      <c r="Y148" s="1068"/>
      <c r="Z148" s="1069"/>
    </row>
    <row r="149" spans="2:26" ht="58.5" customHeight="1" x14ac:dyDescent="0.25">
      <c r="B149" s="819" t="s">
        <v>1846</v>
      </c>
      <c r="C149" s="606" t="s">
        <v>1937</v>
      </c>
      <c r="D149" s="607"/>
      <c r="E149" s="462" t="s">
        <v>216</v>
      </c>
      <c r="F149" s="459">
        <v>0</v>
      </c>
      <c r="G149" s="459">
        <v>0</v>
      </c>
      <c r="H149" s="459">
        <v>0</v>
      </c>
      <c r="I149" s="459">
        <v>0</v>
      </c>
      <c r="J149" s="460">
        <v>0</v>
      </c>
      <c r="K149" s="460">
        <v>0</v>
      </c>
      <c r="L149" s="460">
        <v>0</v>
      </c>
      <c r="M149" s="460">
        <v>50</v>
      </c>
      <c r="N149" s="460">
        <v>50</v>
      </c>
      <c r="O149" s="460">
        <v>0</v>
      </c>
      <c r="P149" s="460">
        <v>0</v>
      </c>
      <c r="Q149" s="460">
        <v>0</v>
      </c>
      <c r="R149" s="460">
        <v>0</v>
      </c>
      <c r="S149" s="460">
        <v>0</v>
      </c>
      <c r="T149" s="460">
        <v>0</v>
      </c>
      <c r="U149" s="460">
        <v>0</v>
      </c>
      <c r="V149" s="460">
        <v>0</v>
      </c>
      <c r="W149" s="460">
        <v>0</v>
      </c>
      <c r="X149" s="460">
        <f t="shared" si="8"/>
        <v>1</v>
      </c>
      <c r="Y149" s="1068"/>
      <c r="Z149" s="1069"/>
    </row>
    <row r="150" spans="2:26" ht="96.75" customHeight="1" x14ac:dyDescent="0.25">
      <c r="B150" s="820"/>
      <c r="C150" s="610"/>
      <c r="D150" s="611"/>
      <c r="E150" s="512" t="s">
        <v>1664</v>
      </c>
      <c r="F150" s="461">
        <v>0</v>
      </c>
      <c r="G150" s="461">
        <v>0</v>
      </c>
      <c r="H150" s="461">
        <v>0</v>
      </c>
      <c r="I150" s="461">
        <v>0</v>
      </c>
      <c r="J150" s="461">
        <v>0</v>
      </c>
      <c r="K150" s="461">
        <v>0</v>
      </c>
      <c r="L150" s="461">
        <v>10</v>
      </c>
      <c r="M150" s="461">
        <v>10</v>
      </c>
      <c r="N150" s="461">
        <v>10</v>
      </c>
      <c r="O150" s="461">
        <v>10</v>
      </c>
      <c r="P150" s="461">
        <v>10</v>
      </c>
      <c r="Q150" s="461">
        <v>10</v>
      </c>
      <c r="R150" s="461">
        <v>10</v>
      </c>
      <c r="S150" s="461">
        <v>10</v>
      </c>
      <c r="T150" s="461">
        <v>10</v>
      </c>
      <c r="U150" s="461">
        <v>10</v>
      </c>
      <c r="V150" s="461">
        <v>0</v>
      </c>
      <c r="W150" s="461">
        <v>0</v>
      </c>
      <c r="X150" s="461">
        <f t="shared" si="8"/>
        <v>1</v>
      </c>
      <c r="Y150" s="1068"/>
      <c r="Z150" s="1069"/>
    </row>
    <row r="151" spans="2:26" ht="42.75" hidden="1" customHeight="1" x14ac:dyDescent="0.25">
      <c r="B151" s="819" t="s">
        <v>1847</v>
      </c>
      <c r="C151" s="602" t="s">
        <v>1780</v>
      </c>
      <c r="D151" s="602"/>
      <c r="E151" s="815"/>
      <c r="F151" s="815"/>
      <c r="G151" s="815"/>
      <c r="H151" s="815"/>
      <c r="I151" s="815"/>
      <c r="J151" s="815"/>
      <c r="K151" s="815"/>
      <c r="L151" s="815"/>
      <c r="M151" s="815"/>
      <c r="N151" s="815"/>
      <c r="O151" s="815"/>
      <c r="P151" s="815"/>
      <c r="Q151" s="815"/>
      <c r="R151" s="815"/>
      <c r="S151" s="815"/>
      <c r="T151" s="815"/>
      <c r="U151" s="815"/>
      <c r="V151" s="815"/>
      <c r="W151" s="815"/>
      <c r="X151" s="816"/>
      <c r="Y151" s="1068"/>
      <c r="Z151" s="1069"/>
    </row>
    <row r="152" spans="2:26" ht="36" hidden="1" customHeight="1" x14ac:dyDescent="0.25">
      <c r="B152" s="820"/>
      <c r="C152" s="604"/>
      <c r="D152" s="604"/>
      <c r="E152" s="817"/>
      <c r="F152" s="817"/>
      <c r="G152" s="817"/>
      <c r="H152" s="817"/>
      <c r="I152" s="817"/>
      <c r="J152" s="817"/>
      <c r="K152" s="817"/>
      <c r="L152" s="817"/>
      <c r="M152" s="817"/>
      <c r="N152" s="817"/>
      <c r="O152" s="817"/>
      <c r="P152" s="817"/>
      <c r="Q152" s="817"/>
      <c r="R152" s="817"/>
      <c r="S152" s="817"/>
      <c r="T152" s="817"/>
      <c r="U152" s="817"/>
      <c r="V152" s="817"/>
      <c r="W152" s="817"/>
      <c r="X152" s="818"/>
      <c r="Y152" s="1068"/>
      <c r="Z152" s="1069"/>
    </row>
    <row r="153" spans="2:26" ht="55.15" customHeight="1" x14ac:dyDescent="0.25">
      <c r="B153" s="819" t="s">
        <v>1848</v>
      </c>
      <c r="C153" s="598" t="s">
        <v>1923</v>
      </c>
      <c r="D153" s="599"/>
      <c r="E153" s="462" t="s">
        <v>216</v>
      </c>
      <c r="F153" s="459">
        <v>10</v>
      </c>
      <c r="G153" s="459">
        <v>10</v>
      </c>
      <c r="H153" s="459">
        <v>10</v>
      </c>
      <c r="I153" s="459">
        <v>10</v>
      </c>
      <c r="J153" s="460">
        <v>10</v>
      </c>
      <c r="K153" s="460">
        <v>10</v>
      </c>
      <c r="L153" s="460">
        <v>10</v>
      </c>
      <c r="M153" s="460">
        <v>10</v>
      </c>
      <c r="N153" s="460">
        <v>5</v>
      </c>
      <c r="O153" s="460">
        <v>5</v>
      </c>
      <c r="P153" s="460">
        <v>5</v>
      </c>
      <c r="Q153" s="460">
        <v>0</v>
      </c>
      <c r="R153" s="460">
        <v>0</v>
      </c>
      <c r="S153" s="460">
        <v>0</v>
      </c>
      <c r="T153" s="460">
        <v>0</v>
      </c>
      <c r="U153" s="460">
        <v>5</v>
      </c>
      <c r="V153" s="460">
        <v>0</v>
      </c>
      <c r="W153" s="460">
        <v>0</v>
      </c>
      <c r="X153" s="460">
        <f t="shared" si="8"/>
        <v>1</v>
      </c>
      <c r="Y153" s="1068"/>
      <c r="Z153" s="1069"/>
    </row>
    <row r="154" spans="2:26" ht="45" customHeight="1" x14ac:dyDescent="0.25">
      <c r="B154" s="820"/>
      <c r="C154" s="600"/>
      <c r="D154" s="601"/>
      <c r="E154" s="512" t="s">
        <v>1664</v>
      </c>
      <c r="F154" s="461">
        <v>10</v>
      </c>
      <c r="G154" s="461">
        <v>10</v>
      </c>
      <c r="H154" s="461">
        <v>10</v>
      </c>
      <c r="I154" s="461">
        <v>10</v>
      </c>
      <c r="J154" s="461">
        <v>10</v>
      </c>
      <c r="K154" s="461">
        <v>10</v>
      </c>
      <c r="L154" s="461">
        <v>0</v>
      </c>
      <c r="M154" s="461">
        <v>0</v>
      </c>
      <c r="N154" s="461">
        <v>0</v>
      </c>
      <c r="O154" s="461">
        <v>0</v>
      </c>
      <c r="P154" s="461">
        <v>0</v>
      </c>
      <c r="Q154" s="461">
        <v>5</v>
      </c>
      <c r="R154" s="461">
        <v>5</v>
      </c>
      <c r="S154" s="461">
        <v>5</v>
      </c>
      <c r="T154" s="461">
        <v>10</v>
      </c>
      <c r="U154" s="461">
        <v>5</v>
      </c>
      <c r="V154" s="461">
        <v>0</v>
      </c>
      <c r="W154" s="461">
        <v>0</v>
      </c>
      <c r="X154" s="461">
        <f t="shared" si="8"/>
        <v>0.9</v>
      </c>
      <c r="Y154" s="1068"/>
      <c r="Z154" s="1069"/>
    </row>
    <row r="155" spans="2:26" ht="83.45" hidden="1" customHeight="1" x14ac:dyDescent="0.25">
      <c r="B155" s="819" t="s">
        <v>1849</v>
      </c>
      <c r="C155" s="602" t="s">
        <v>1781</v>
      </c>
      <c r="D155" s="602"/>
      <c r="E155" s="815"/>
      <c r="F155" s="815"/>
      <c r="G155" s="815"/>
      <c r="H155" s="815"/>
      <c r="I155" s="815"/>
      <c r="J155" s="815"/>
      <c r="K155" s="815"/>
      <c r="L155" s="815"/>
      <c r="M155" s="815"/>
      <c r="N155" s="815"/>
      <c r="O155" s="815"/>
      <c r="P155" s="815"/>
      <c r="Q155" s="815"/>
      <c r="R155" s="815"/>
      <c r="S155" s="815"/>
      <c r="T155" s="815"/>
      <c r="U155" s="815"/>
      <c r="V155" s="815"/>
      <c r="W155" s="815"/>
      <c r="X155" s="816"/>
      <c r="Y155" s="1068"/>
      <c r="Z155" s="1069"/>
    </row>
    <row r="156" spans="2:26" ht="25.5" hidden="1" customHeight="1" x14ac:dyDescent="0.25">
      <c r="B156" s="820"/>
      <c r="C156" s="604"/>
      <c r="D156" s="604"/>
      <c r="E156" s="817"/>
      <c r="F156" s="817"/>
      <c r="G156" s="817"/>
      <c r="H156" s="817"/>
      <c r="I156" s="817"/>
      <c r="J156" s="817"/>
      <c r="K156" s="817"/>
      <c r="L156" s="817"/>
      <c r="M156" s="817"/>
      <c r="N156" s="817"/>
      <c r="O156" s="817"/>
      <c r="P156" s="817"/>
      <c r="Q156" s="817"/>
      <c r="R156" s="817"/>
      <c r="S156" s="817"/>
      <c r="T156" s="817"/>
      <c r="U156" s="817"/>
      <c r="V156" s="817"/>
      <c r="W156" s="817"/>
      <c r="X156" s="818"/>
      <c r="Y156" s="1068"/>
      <c r="Z156" s="1069"/>
    </row>
    <row r="157" spans="2:26" ht="36.6" customHeight="1" x14ac:dyDescent="0.25">
      <c r="B157" s="819" t="s">
        <v>1850</v>
      </c>
      <c r="C157" s="606" t="s">
        <v>1918</v>
      </c>
      <c r="D157" s="607"/>
      <c r="E157" s="462" t="s">
        <v>216</v>
      </c>
      <c r="F157" s="459">
        <v>10</v>
      </c>
      <c r="G157" s="459">
        <v>10</v>
      </c>
      <c r="H157" s="459">
        <v>10</v>
      </c>
      <c r="I157" s="459">
        <v>10</v>
      </c>
      <c r="J157" s="460">
        <v>10</v>
      </c>
      <c r="K157" s="460">
        <v>10</v>
      </c>
      <c r="L157" s="460">
        <v>10</v>
      </c>
      <c r="M157" s="460">
        <v>10</v>
      </c>
      <c r="N157" s="460">
        <v>5</v>
      </c>
      <c r="O157" s="460">
        <v>5</v>
      </c>
      <c r="P157" s="460">
        <v>5</v>
      </c>
      <c r="Q157" s="460">
        <v>0</v>
      </c>
      <c r="R157" s="460">
        <v>0</v>
      </c>
      <c r="S157" s="460">
        <v>0</v>
      </c>
      <c r="T157" s="460">
        <v>0</v>
      </c>
      <c r="U157" s="460">
        <v>5</v>
      </c>
      <c r="V157" s="460">
        <v>0</v>
      </c>
      <c r="W157" s="460">
        <v>0</v>
      </c>
      <c r="X157" s="460">
        <f t="shared" si="8"/>
        <v>1</v>
      </c>
      <c r="Y157" s="1068"/>
      <c r="Z157" s="1069"/>
    </row>
    <row r="158" spans="2:26" ht="34.15" customHeight="1" x14ac:dyDescent="0.25">
      <c r="B158" s="820"/>
      <c r="C158" s="610"/>
      <c r="D158" s="611"/>
      <c r="E158" s="512" t="s">
        <v>1664</v>
      </c>
      <c r="F158" s="461">
        <v>10</v>
      </c>
      <c r="G158" s="461">
        <v>10</v>
      </c>
      <c r="H158" s="461">
        <v>10</v>
      </c>
      <c r="I158" s="461">
        <v>0</v>
      </c>
      <c r="J158" s="461">
        <v>0</v>
      </c>
      <c r="K158" s="461">
        <v>0</v>
      </c>
      <c r="L158" s="461">
        <v>0</v>
      </c>
      <c r="M158" s="461">
        <v>0</v>
      </c>
      <c r="N158" s="461">
        <v>0</v>
      </c>
      <c r="O158" s="461">
        <v>0</v>
      </c>
      <c r="P158" s="461">
        <v>0</v>
      </c>
      <c r="Q158" s="461">
        <v>5</v>
      </c>
      <c r="R158" s="461">
        <v>5</v>
      </c>
      <c r="S158" s="461">
        <v>5</v>
      </c>
      <c r="T158" s="461">
        <v>5</v>
      </c>
      <c r="U158" s="461">
        <v>5</v>
      </c>
      <c r="V158" s="461">
        <v>0</v>
      </c>
      <c r="W158" s="461">
        <v>0</v>
      </c>
      <c r="X158" s="461">
        <v>1</v>
      </c>
      <c r="Y158" s="1068"/>
      <c r="Z158" s="1069"/>
    </row>
    <row r="159" spans="2:26" ht="50.25" hidden="1" customHeight="1" x14ac:dyDescent="0.25">
      <c r="B159" s="819" t="s">
        <v>1851</v>
      </c>
      <c r="C159" s="602" t="s">
        <v>1784</v>
      </c>
      <c r="D159" s="602"/>
      <c r="E159" s="815"/>
      <c r="F159" s="815"/>
      <c r="G159" s="815"/>
      <c r="H159" s="815"/>
      <c r="I159" s="815"/>
      <c r="J159" s="815"/>
      <c r="K159" s="815"/>
      <c r="L159" s="815"/>
      <c r="M159" s="815"/>
      <c r="N159" s="815"/>
      <c r="O159" s="815"/>
      <c r="P159" s="815"/>
      <c r="Q159" s="815"/>
      <c r="R159" s="815"/>
      <c r="S159" s="815"/>
      <c r="T159" s="815"/>
      <c r="U159" s="815"/>
      <c r="V159" s="815"/>
      <c r="W159" s="815"/>
      <c r="X159" s="816"/>
      <c r="Y159" s="1068"/>
      <c r="Z159" s="1069"/>
    </row>
    <row r="160" spans="2:26" ht="50.25" hidden="1" customHeight="1" x14ac:dyDescent="0.25">
      <c r="B160" s="820"/>
      <c r="C160" s="604"/>
      <c r="D160" s="604"/>
      <c r="E160" s="817"/>
      <c r="F160" s="817"/>
      <c r="G160" s="817"/>
      <c r="H160" s="817"/>
      <c r="I160" s="817"/>
      <c r="J160" s="817"/>
      <c r="K160" s="817"/>
      <c r="L160" s="817"/>
      <c r="M160" s="817"/>
      <c r="N160" s="817"/>
      <c r="O160" s="817"/>
      <c r="P160" s="817"/>
      <c r="Q160" s="817"/>
      <c r="R160" s="817"/>
      <c r="S160" s="817"/>
      <c r="T160" s="817"/>
      <c r="U160" s="817"/>
      <c r="V160" s="817"/>
      <c r="W160" s="817"/>
      <c r="X160" s="818"/>
      <c r="Y160" s="1068"/>
      <c r="Z160" s="1069"/>
    </row>
    <row r="161" spans="2:26" ht="22.9" customHeight="1" x14ac:dyDescent="0.25">
      <c r="B161" s="819" t="s">
        <v>1852</v>
      </c>
      <c r="C161" s="598" t="s">
        <v>1806</v>
      </c>
      <c r="D161" s="599"/>
      <c r="E161" s="462" t="s">
        <v>216</v>
      </c>
      <c r="F161" s="459">
        <v>10</v>
      </c>
      <c r="G161" s="459">
        <v>10</v>
      </c>
      <c r="H161" s="459">
        <v>10</v>
      </c>
      <c r="I161" s="459">
        <v>10</v>
      </c>
      <c r="J161" s="460">
        <v>10</v>
      </c>
      <c r="K161" s="460">
        <v>10</v>
      </c>
      <c r="L161" s="460">
        <v>10</v>
      </c>
      <c r="M161" s="460">
        <v>10</v>
      </c>
      <c r="N161" s="460">
        <v>5</v>
      </c>
      <c r="O161" s="460">
        <v>5</v>
      </c>
      <c r="P161" s="460">
        <v>5</v>
      </c>
      <c r="Q161" s="460">
        <v>0</v>
      </c>
      <c r="R161" s="460">
        <v>0</v>
      </c>
      <c r="S161" s="460">
        <v>0</v>
      </c>
      <c r="T161" s="460">
        <v>0</v>
      </c>
      <c r="U161" s="460">
        <v>5</v>
      </c>
      <c r="V161" s="460">
        <v>0</v>
      </c>
      <c r="W161" s="460">
        <v>0</v>
      </c>
      <c r="X161" s="460">
        <f t="shared" si="8"/>
        <v>1</v>
      </c>
      <c r="Y161" s="1068"/>
      <c r="Z161" s="1069"/>
    </row>
    <row r="162" spans="2:26" ht="22.15" customHeight="1" x14ac:dyDescent="0.25">
      <c r="B162" s="820"/>
      <c r="C162" s="600"/>
      <c r="D162" s="601"/>
      <c r="E162" s="512" t="s">
        <v>1664</v>
      </c>
      <c r="F162" s="461">
        <v>5</v>
      </c>
      <c r="G162" s="461">
        <v>5</v>
      </c>
      <c r="H162" s="461">
        <v>5</v>
      </c>
      <c r="I162" s="461">
        <v>5</v>
      </c>
      <c r="J162" s="461">
        <v>5</v>
      </c>
      <c r="K162" s="461">
        <v>5</v>
      </c>
      <c r="L162" s="461">
        <v>0</v>
      </c>
      <c r="M162" s="461">
        <v>0</v>
      </c>
      <c r="N162" s="461">
        <v>0</v>
      </c>
      <c r="O162" s="461">
        <v>10</v>
      </c>
      <c r="P162" s="461">
        <v>10</v>
      </c>
      <c r="Q162" s="461">
        <v>10</v>
      </c>
      <c r="R162" s="461">
        <v>10</v>
      </c>
      <c r="S162" s="461">
        <v>10</v>
      </c>
      <c r="T162" s="461">
        <v>10</v>
      </c>
      <c r="U162" s="461">
        <v>10</v>
      </c>
      <c r="V162" s="461">
        <v>0</v>
      </c>
      <c r="W162" s="461">
        <v>0</v>
      </c>
      <c r="X162" s="461">
        <f t="shared" si="8"/>
        <v>1</v>
      </c>
      <c r="Y162" s="1068"/>
      <c r="Z162" s="1069"/>
    </row>
    <row r="163" spans="2:26" ht="33" hidden="1" customHeight="1" x14ac:dyDescent="0.25">
      <c r="B163" s="819" t="s">
        <v>2078</v>
      </c>
      <c r="C163" s="602" t="s">
        <v>1785</v>
      </c>
      <c r="D163" s="603"/>
      <c r="E163" s="837"/>
      <c r="F163" s="815"/>
      <c r="G163" s="815"/>
      <c r="H163" s="815"/>
      <c r="I163" s="815"/>
      <c r="J163" s="815"/>
      <c r="K163" s="815"/>
      <c r="L163" s="815"/>
      <c r="M163" s="815"/>
      <c r="N163" s="815"/>
      <c r="O163" s="815"/>
      <c r="P163" s="815"/>
      <c r="Q163" s="815"/>
      <c r="R163" s="815"/>
      <c r="S163" s="815"/>
      <c r="T163" s="815"/>
      <c r="U163" s="815"/>
      <c r="V163" s="815"/>
      <c r="W163" s="815"/>
      <c r="X163" s="816"/>
      <c r="Y163" s="1068"/>
      <c r="Z163" s="1069"/>
    </row>
    <row r="164" spans="2:26" ht="43.9" hidden="1" customHeight="1" x14ac:dyDescent="0.25">
      <c r="B164" s="820"/>
      <c r="C164" s="604"/>
      <c r="D164" s="605"/>
      <c r="E164" s="838"/>
      <c r="F164" s="817"/>
      <c r="G164" s="817"/>
      <c r="H164" s="817"/>
      <c r="I164" s="817"/>
      <c r="J164" s="817"/>
      <c r="K164" s="817"/>
      <c r="L164" s="817"/>
      <c r="M164" s="817"/>
      <c r="N164" s="817"/>
      <c r="O164" s="817"/>
      <c r="P164" s="817"/>
      <c r="Q164" s="817"/>
      <c r="R164" s="817"/>
      <c r="S164" s="817"/>
      <c r="T164" s="817"/>
      <c r="U164" s="817"/>
      <c r="V164" s="817"/>
      <c r="W164" s="817"/>
      <c r="X164" s="818"/>
      <c r="Y164" s="1068"/>
      <c r="Z164" s="1069"/>
    </row>
    <row r="165" spans="2:26" ht="31.15" customHeight="1" x14ac:dyDescent="0.25">
      <c r="B165" s="819" t="s">
        <v>1853</v>
      </c>
      <c r="C165" s="606" t="s">
        <v>1922</v>
      </c>
      <c r="D165" s="607"/>
      <c r="E165" s="462" t="s">
        <v>216</v>
      </c>
      <c r="F165" s="459">
        <v>10</v>
      </c>
      <c r="G165" s="459">
        <v>10</v>
      </c>
      <c r="H165" s="459">
        <v>10</v>
      </c>
      <c r="I165" s="459">
        <v>10</v>
      </c>
      <c r="J165" s="460">
        <v>10</v>
      </c>
      <c r="K165" s="460">
        <v>10</v>
      </c>
      <c r="L165" s="460">
        <v>10</v>
      </c>
      <c r="M165" s="460">
        <v>10</v>
      </c>
      <c r="N165" s="460">
        <v>5</v>
      </c>
      <c r="O165" s="460">
        <v>5</v>
      </c>
      <c r="P165" s="460">
        <v>5</v>
      </c>
      <c r="Q165" s="460">
        <v>0</v>
      </c>
      <c r="R165" s="460">
        <v>0</v>
      </c>
      <c r="S165" s="460">
        <v>0</v>
      </c>
      <c r="T165" s="460">
        <v>0</v>
      </c>
      <c r="U165" s="460">
        <v>5</v>
      </c>
      <c r="V165" s="460">
        <v>0</v>
      </c>
      <c r="W165" s="460">
        <v>0</v>
      </c>
      <c r="X165" s="460">
        <f t="shared" si="8"/>
        <v>1</v>
      </c>
      <c r="Y165" s="1068"/>
      <c r="Z165" s="1069"/>
    </row>
    <row r="166" spans="2:26" ht="26.45" customHeight="1" x14ac:dyDescent="0.25">
      <c r="B166" s="820"/>
      <c r="C166" s="610"/>
      <c r="D166" s="611"/>
      <c r="E166" s="512" t="s">
        <v>1664</v>
      </c>
      <c r="F166" s="461">
        <v>10</v>
      </c>
      <c r="G166" s="461">
        <v>10</v>
      </c>
      <c r="H166" s="461">
        <v>10</v>
      </c>
      <c r="I166" s="461">
        <v>10</v>
      </c>
      <c r="J166" s="461">
        <v>0</v>
      </c>
      <c r="K166" s="461">
        <v>0</v>
      </c>
      <c r="L166" s="461">
        <v>0</v>
      </c>
      <c r="M166" s="461">
        <v>0</v>
      </c>
      <c r="N166" s="461">
        <v>0</v>
      </c>
      <c r="O166" s="461">
        <v>10</v>
      </c>
      <c r="P166" s="461">
        <v>5</v>
      </c>
      <c r="Q166" s="461">
        <v>5</v>
      </c>
      <c r="R166" s="461">
        <v>10</v>
      </c>
      <c r="S166" s="461">
        <v>10</v>
      </c>
      <c r="T166" s="461">
        <v>10</v>
      </c>
      <c r="U166" s="461">
        <v>10</v>
      </c>
      <c r="V166" s="461">
        <v>0</v>
      </c>
      <c r="W166" s="461">
        <v>0</v>
      </c>
      <c r="X166" s="461">
        <f t="shared" si="8"/>
        <v>1</v>
      </c>
      <c r="Y166" s="1068"/>
      <c r="Z166" s="1069"/>
    </row>
    <row r="167" spans="2:26" ht="77.25" hidden="1" customHeight="1" x14ac:dyDescent="0.25">
      <c r="B167" s="819" t="s">
        <v>2079</v>
      </c>
      <c r="C167" s="602" t="s">
        <v>1786</v>
      </c>
      <c r="D167" s="603"/>
      <c r="E167" s="837"/>
      <c r="F167" s="815"/>
      <c r="G167" s="815"/>
      <c r="H167" s="815"/>
      <c r="I167" s="815"/>
      <c r="J167" s="815"/>
      <c r="K167" s="815"/>
      <c r="L167" s="815"/>
      <c r="M167" s="815"/>
      <c r="N167" s="815"/>
      <c r="O167" s="815"/>
      <c r="P167" s="815"/>
      <c r="Q167" s="815"/>
      <c r="R167" s="815"/>
      <c r="S167" s="815"/>
      <c r="T167" s="815"/>
      <c r="U167" s="815"/>
      <c r="V167" s="815"/>
      <c r="W167" s="815"/>
      <c r="X167" s="816"/>
      <c r="Y167" s="1068"/>
      <c r="Z167" s="1069"/>
    </row>
    <row r="168" spans="2:26" ht="18.75" hidden="1" customHeight="1" x14ac:dyDescent="0.25">
      <c r="B168" s="820"/>
      <c r="C168" s="604"/>
      <c r="D168" s="605"/>
      <c r="E168" s="838"/>
      <c r="F168" s="817"/>
      <c r="G168" s="817"/>
      <c r="H168" s="817"/>
      <c r="I168" s="817"/>
      <c r="J168" s="817"/>
      <c r="K168" s="817"/>
      <c r="L168" s="817"/>
      <c r="M168" s="817"/>
      <c r="N168" s="817"/>
      <c r="O168" s="817"/>
      <c r="P168" s="817"/>
      <c r="Q168" s="817"/>
      <c r="R168" s="817"/>
      <c r="S168" s="817"/>
      <c r="T168" s="817"/>
      <c r="U168" s="817"/>
      <c r="V168" s="817"/>
      <c r="W168" s="817"/>
      <c r="X168" s="818"/>
      <c r="Y168" s="1068"/>
      <c r="Z168" s="1069"/>
    </row>
    <row r="169" spans="2:26" ht="24" customHeight="1" x14ac:dyDescent="0.25">
      <c r="B169" s="819" t="s">
        <v>2080</v>
      </c>
      <c r="C169" s="598" t="s">
        <v>1919</v>
      </c>
      <c r="D169" s="599"/>
      <c r="E169" s="462" t="s">
        <v>216</v>
      </c>
      <c r="F169" s="459">
        <v>0</v>
      </c>
      <c r="G169" s="459">
        <v>0</v>
      </c>
      <c r="H169" s="459">
        <v>0</v>
      </c>
      <c r="I169" s="459">
        <v>30</v>
      </c>
      <c r="J169" s="460">
        <v>15</v>
      </c>
      <c r="K169" s="460">
        <v>10</v>
      </c>
      <c r="L169" s="460">
        <v>10</v>
      </c>
      <c r="M169" s="460">
        <v>10</v>
      </c>
      <c r="N169" s="460">
        <v>10</v>
      </c>
      <c r="O169" s="460">
        <v>5</v>
      </c>
      <c r="P169" s="460">
        <v>5</v>
      </c>
      <c r="Q169" s="460">
        <v>0</v>
      </c>
      <c r="R169" s="460">
        <v>0</v>
      </c>
      <c r="S169" s="460">
        <v>0</v>
      </c>
      <c r="T169" s="460">
        <v>0</v>
      </c>
      <c r="U169" s="460">
        <v>5</v>
      </c>
      <c r="V169" s="460">
        <v>0</v>
      </c>
      <c r="W169" s="460">
        <v>0</v>
      </c>
      <c r="X169" s="460">
        <f t="shared" si="8"/>
        <v>1</v>
      </c>
      <c r="Y169" s="1068"/>
      <c r="Z169" s="1069"/>
    </row>
    <row r="170" spans="2:26" ht="114" customHeight="1" x14ac:dyDescent="0.25">
      <c r="B170" s="820"/>
      <c r="C170" s="600"/>
      <c r="D170" s="601"/>
      <c r="E170" s="512" t="s">
        <v>1664</v>
      </c>
      <c r="F170" s="461">
        <v>0</v>
      </c>
      <c r="G170" s="461">
        <v>0</v>
      </c>
      <c r="H170" s="461">
        <v>0</v>
      </c>
      <c r="I170" s="461">
        <v>0</v>
      </c>
      <c r="J170" s="461">
        <v>0</v>
      </c>
      <c r="K170" s="461">
        <v>10</v>
      </c>
      <c r="L170" s="461">
        <v>5</v>
      </c>
      <c r="M170" s="461">
        <v>10</v>
      </c>
      <c r="N170" s="461">
        <v>10</v>
      </c>
      <c r="O170" s="461">
        <v>10</v>
      </c>
      <c r="P170" s="461">
        <v>10</v>
      </c>
      <c r="Q170" s="461">
        <v>10</v>
      </c>
      <c r="R170" s="461">
        <v>10</v>
      </c>
      <c r="S170" s="461">
        <v>10</v>
      </c>
      <c r="T170" s="461">
        <v>5</v>
      </c>
      <c r="U170" s="461">
        <v>10</v>
      </c>
      <c r="V170" s="461">
        <v>0</v>
      </c>
      <c r="W170" s="461">
        <v>0</v>
      </c>
      <c r="X170" s="461">
        <f t="shared" si="8"/>
        <v>1</v>
      </c>
      <c r="Y170" s="1068"/>
      <c r="Z170" s="1069"/>
    </row>
    <row r="171" spans="2:26" ht="30.6" hidden="1" customHeight="1" x14ac:dyDescent="0.25">
      <c r="B171" s="819" t="s">
        <v>2081</v>
      </c>
      <c r="C171" s="602" t="s">
        <v>1787</v>
      </c>
      <c r="D171" s="603"/>
      <c r="E171" s="837"/>
      <c r="F171" s="815"/>
      <c r="G171" s="815"/>
      <c r="H171" s="815"/>
      <c r="I171" s="815"/>
      <c r="J171" s="815"/>
      <c r="K171" s="815"/>
      <c r="L171" s="815"/>
      <c r="M171" s="815"/>
      <c r="N171" s="815"/>
      <c r="O171" s="815"/>
      <c r="P171" s="815"/>
      <c r="Q171" s="815"/>
      <c r="R171" s="815"/>
      <c r="S171" s="815"/>
      <c r="T171" s="815"/>
      <c r="U171" s="815"/>
      <c r="V171" s="815"/>
      <c r="W171" s="815"/>
      <c r="X171" s="816"/>
      <c r="Y171" s="1068"/>
      <c r="Z171" s="1069"/>
    </row>
    <row r="172" spans="2:26" ht="46.15" hidden="1" customHeight="1" x14ac:dyDescent="0.25">
      <c r="B172" s="820"/>
      <c r="C172" s="604"/>
      <c r="D172" s="605"/>
      <c r="E172" s="838"/>
      <c r="F172" s="817"/>
      <c r="G172" s="817"/>
      <c r="H172" s="817"/>
      <c r="I172" s="817"/>
      <c r="J172" s="817"/>
      <c r="K172" s="817"/>
      <c r="L172" s="817"/>
      <c r="M172" s="817"/>
      <c r="N172" s="817"/>
      <c r="O172" s="817"/>
      <c r="P172" s="817"/>
      <c r="Q172" s="817"/>
      <c r="R172" s="817"/>
      <c r="S172" s="817"/>
      <c r="T172" s="817"/>
      <c r="U172" s="817"/>
      <c r="V172" s="817"/>
      <c r="W172" s="817"/>
      <c r="X172" s="818"/>
      <c r="Y172" s="1068"/>
      <c r="Z172" s="1069"/>
    </row>
    <row r="173" spans="2:26" ht="33" customHeight="1" x14ac:dyDescent="0.25">
      <c r="B173" s="819" t="s">
        <v>2082</v>
      </c>
      <c r="C173" s="606" t="s">
        <v>1920</v>
      </c>
      <c r="D173" s="607"/>
      <c r="E173" s="462" t="s">
        <v>216</v>
      </c>
      <c r="F173" s="459">
        <v>0</v>
      </c>
      <c r="G173" s="459">
        <v>0</v>
      </c>
      <c r="H173" s="459">
        <v>0</v>
      </c>
      <c r="I173" s="459">
        <v>50</v>
      </c>
      <c r="J173" s="460">
        <v>50</v>
      </c>
      <c r="K173" s="460">
        <v>0</v>
      </c>
      <c r="L173" s="460">
        <v>0</v>
      </c>
      <c r="M173" s="460">
        <v>0</v>
      </c>
      <c r="N173" s="460">
        <v>0</v>
      </c>
      <c r="O173" s="460">
        <v>0</v>
      </c>
      <c r="P173" s="460">
        <v>0</v>
      </c>
      <c r="Q173" s="460">
        <v>0</v>
      </c>
      <c r="R173" s="460">
        <v>0</v>
      </c>
      <c r="S173" s="460">
        <v>0</v>
      </c>
      <c r="T173" s="460">
        <v>0</v>
      </c>
      <c r="U173" s="460">
        <v>0</v>
      </c>
      <c r="V173" s="460">
        <v>0</v>
      </c>
      <c r="W173" s="460">
        <v>0</v>
      </c>
      <c r="X173" s="460">
        <f t="shared" si="8"/>
        <v>1</v>
      </c>
      <c r="Y173" s="1068"/>
      <c r="Z173" s="1069"/>
    </row>
    <row r="174" spans="2:26" ht="54.75" customHeight="1" x14ac:dyDescent="0.25">
      <c r="B174" s="820"/>
      <c r="C174" s="608"/>
      <c r="D174" s="609"/>
      <c r="E174" s="512" t="s">
        <v>1664</v>
      </c>
      <c r="F174" s="461">
        <v>0</v>
      </c>
      <c r="G174" s="461">
        <v>0</v>
      </c>
      <c r="H174" s="461">
        <v>0</v>
      </c>
      <c r="I174" s="461">
        <v>50</v>
      </c>
      <c r="J174" s="461">
        <v>0</v>
      </c>
      <c r="K174" s="461">
        <v>0</v>
      </c>
      <c r="L174" s="461">
        <v>0</v>
      </c>
      <c r="M174" s="461">
        <v>0</v>
      </c>
      <c r="N174" s="461">
        <v>0</v>
      </c>
      <c r="O174" s="461">
        <v>0</v>
      </c>
      <c r="P174" s="461">
        <v>0</v>
      </c>
      <c r="Q174" s="461">
        <v>10</v>
      </c>
      <c r="R174" s="461">
        <v>10</v>
      </c>
      <c r="S174" s="461">
        <v>10</v>
      </c>
      <c r="T174" s="461">
        <v>10</v>
      </c>
      <c r="U174" s="461">
        <v>10</v>
      </c>
      <c r="V174" s="461">
        <v>0</v>
      </c>
      <c r="W174" s="461">
        <v>0</v>
      </c>
      <c r="X174" s="461">
        <f t="shared" si="8"/>
        <v>1</v>
      </c>
      <c r="Y174" s="1068"/>
      <c r="Z174" s="1069"/>
    </row>
    <row r="175" spans="2:26" ht="19.899999999999999" customHeight="1" x14ac:dyDescent="0.25">
      <c r="B175" s="819" t="s">
        <v>2083</v>
      </c>
      <c r="C175" s="823" t="s">
        <v>1921</v>
      </c>
      <c r="D175" s="641"/>
      <c r="E175" s="462" t="s">
        <v>216</v>
      </c>
      <c r="F175" s="459">
        <v>0</v>
      </c>
      <c r="G175" s="459">
        <v>0</v>
      </c>
      <c r="H175" s="459">
        <v>0</v>
      </c>
      <c r="I175" s="459">
        <v>0</v>
      </c>
      <c r="J175" s="460">
        <v>0</v>
      </c>
      <c r="K175" s="460">
        <v>0</v>
      </c>
      <c r="L175" s="460">
        <v>0</v>
      </c>
      <c r="M175" s="460">
        <v>0</v>
      </c>
      <c r="N175" s="460">
        <v>0</v>
      </c>
      <c r="O175" s="460">
        <v>0</v>
      </c>
      <c r="P175" s="460">
        <v>0</v>
      </c>
      <c r="Q175" s="460">
        <v>0</v>
      </c>
      <c r="R175" s="460">
        <v>0</v>
      </c>
      <c r="S175" s="460">
        <v>0</v>
      </c>
      <c r="T175" s="460">
        <v>0</v>
      </c>
      <c r="U175" s="460">
        <v>100</v>
      </c>
      <c r="V175" s="460">
        <v>0</v>
      </c>
      <c r="W175" s="460">
        <v>0</v>
      </c>
      <c r="X175" s="460">
        <f t="shared" si="8"/>
        <v>1</v>
      </c>
      <c r="Y175" s="1068"/>
      <c r="Z175" s="1069"/>
    </row>
    <row r="176" spans="2:26" ht="54.75" customHeight="1" x14ac:dyDescent="0.25">
      <c r="B176" s="820"/>
      <c r="C176" s="600"/>
      <c r="D176" s="601"/>
      <c r="E176" s="512" t="s">
        <v>1664</v>
      </c>
      <c r="F176" s="461">
        <v>0</v>
      </c>
      <c r="G176" s="461">
        <v>0</v>
      </c>
      <c r="H176" s="461">
        <v>0</v>
      </c>
      <c r="I176" s="461">
        <v>0</v>
      </c>
      <c r="J176" s="461">
        <v>0</v>
      </c>
      <c r="K176" s="461">
        <v>10</v>
      </c>
      <c r="L176" s="461">
        <v>10</v>
      </c>
      <c r="M176" s="461">
        <v>10</v>
      </c>
      <c r="N176" s="461">
        <v>10</v>
      </c>
      <c r="O176" s="461">
        <v>10</v>
      </c>
      <c r="P176" s="461">
        <v>0</v>
      </c>
      <c r="Q176" s="461">
        <v>10</v>
      </c>
      <c r="R176" s="461">
        <v>10</v>
      </c>
      <c r="S176" s="461">
        <v>10</v>
      </c>
      <c r="T176" s="461">
        <v>10</v>
      </c>
      <c r="U176" s="461">
        <v>10</v>
      </c>
      <c r="V176" s="461">
        <v>0</v>
      </c>
      <c r="W176" s="461">
        <v>0</v>
      </c>
      <c r="X176" s="461">
        <f t="shared" si="8"/>
        <v>1</v>
      </c>
      <c r="Y176" s="1068"/>
      <c r="Z176" s="1069"/>
    </row>
    <row r="177" spans="2:26" ht="53.45" hidden="1" customHeight="1" x14ac:dyDescent="0.25">
      <c r="B177" s="819" t="s">
        <v>2084</v>
      </c>
      <c r="C177" s="602" t="s">
        <v>1789</v>
      </c>
      <c r="D177" s="603"/>
      <c r="E177" s="837"/>
      <c r="F177" s="815"/>
      <c r="G177" s="815"/>
      <c r="H177" s="815"/>
      <c r="I177" s="815"/>
      <c r="J177" s="815"/>
      <c r="K177" s="815"/>
      <c r="L177" s="815"/>
      <c r="M177" s="815"/>
      <c r="N177" s="815"/>
      <c r="O177" s="815"/>
      <c r="P177" s="815"/>
      <c r="Q177" s="815"/>
      <c r="R177" s="815"/>
      <c r="S177" s="815"/>
      <c r="T177" s="815"/>
      <c r="U177" s="815"/>
      <c r="V177" s="815"/>
      <c r="W177" s="815"/>
      <c r="X177" s="816"/>
      <c r="Y177" s="1068"/>
      <c r="Z177" s="1069"/>
    </row>
    <row r="178" spans="2:26" ht="45.6" hidden="1" customHeight="1" x14ac:dyDescent="0.25">
      <c r="B178" s="820"/>
      <c r="C178" s="604"/>
      <c r="D178" s="605"/>
      <c r="E178" s="838"/>
      <c r="F178" s="817"/>
      <c r="G178" s="817"/>
      <c r="H178" s="817"/>
      <c r="I178" s="817"/>
      <c r="J178" s="817"/>
      <c r="K178" s="817"/>
      <c r="L178" s="817"/>
      <c r="M178" s="817"/>
      <c r="N178" s="817"/>
      <c r="O178" s="817"/>
      <c r="P178" s="817"/>
      <c r="Q178" s="817"/>
      <c r="R178" s="817"/>
      <c r="S178" s="817"/>
      <c r="T178" s="817"/>
      <c r="U178" s="817"/>
      <c r="V178" s="817"/>
      <c r="W178" s="817"/>
      <c r="X178" s="818"/>
      <c r="Y178" s="1068"/>
      <c r="Z178" s="1069"/>
    </row>
    <row r="179" spans="2:26" ht="15" customHeight="1" x14ac:dyDescent="0.25">
      <c r="B179" s="819" t="s">
        <v>2085</v>
      </c>
      <c r="C179" s="606" t="s">
        <v>2230</v>
      </c>
      <c r="D179" s="607"/>
      <c r="E179" s="462" t="s">
        <v>216</v>
      </c>
      <c r="F179" s="459">
        <v>0</v>
      </c>
      <c r="G179" s="459">
        <v>50</v>
      </c>
      <c r="H179" s="459">
        <v>50</v>
      </c>
      <c r="I179" s="459">
        <v>0</v>
      </c>
      <c r="J179" s="460">
        <v>0</v>
      </c>
      <c r="K179" s="460">
        <v>0</v>
      </c>
      <c r="L179" s="460">
        <v>0</v>
      </c>
      <c r="M179" s="460">
        <v>0</v>
      </c>
      <c r="N179" s="460">
        <v>0</v>
      </c>
      <c r="O179" s="460">
        <v>0</v>
      </c>
      <c r="P179" s="460">
        <v>0</v>
      </c>
      <c r="Q179" s="460">
        <v>0</v>
      </c>
      <c r="R179" s="460">
        <v>0</v>
      </c>
      <c r="S179" s="460">
        <v>0</v>
      </c>
      <c r="T179" s="460">
        <v>0</v>
      </c>
      <c r="U179" s="460">
        <v>0</v>
      </c>
      <c r="V179" s="460">
        <v>0</v>
      </c>
      <c r="W179" s="460">
        <v>0</v>
      </c>
      <c r="X179" s="460">
        <f t="shared" si="8"/>
        <v>1</v>
      </c>
      <c r="Y179" s="1068"/>
      <c r="Z179" s="1069"/>
    </row>
    <row r="180" spans="2:26" ht="18.600000000000001" customHeight="1" x14ac:dyDescent="0.25">
      <c r="B180" s="820"/>
      <c r="C180" s="610"/>
      <c r="D180" s="611"/>
      <c r="E180" s="512" t="s">
        <v>1664</v>
      </c>
      <c r="F180" s="461">
        <v>0</v>
      </c>
      <c r="G180" s="461">
        <v>0</v>
      </c>
      <c r="H180" s="461">
        <v>100</v>
      </c>
      <c r="I180" s="461">
        <v>0</v>
      </c>
      <c r="J180" s="461">
        <v>0</v>
      </c>
      <c r="K180" s="461">
        <v>0</v>
      </c>
      <c r="L180" s="461">
        <v>0</v>
      </c>
      <c r="M180" s="461">
        <v>0</v>
      </c>
      <c r="N180" s="461">
        <v>0</v>
      </c>
      <c r="O180" s="461">
        <v>0</v>
      </c>
      <c r="P180" s="461">
        <v>0</v>
      </c>
      <c r="Q180" s="461">
        <v>0</v>
      </c>
      <c r="R180" s="461">
        <v>0</v>
      </c>
      <c r="S180" s="461">
        <v>0</v>
      </c>
      <c r="T180" s="461">
        <v>0</v>
      </c>
      <c r="U180" s="461">
        <v>0</v>
      </c>
      <c r="V180" s="461">
        <v>0</v>
      </c>
      <c r="W180" s="461">
        <v>0</v>
      </c>
      <c r="X180" s="461">
        <f t="shared" si="8"/>
        <v>1</v>
      </c>
      <c r="Y180" s="1068"/>
      <c r="Z180" s="1069"/>
    </row>
    <row r="181" spans="2:26" ht="37.15" hidden="1" customHeight="1" x14ac:dyDescent="0.25">
      <c r="B181" s="819" t="s">
        <v>2086</v>
      </c>
      <c r="C181" s="602" t="s">
        <v>1801</v>
      </c>
      <c r="D181" s="603"/>
      <c r="E181" s="837"/>
      <c r="F181" s="815"/>
      <c r="G181" s="815"/>
      <c r="H181" s="815"/>
      <c r="I181" s="815"/>
      <c r="J181" s="815"/>
      <c r="K181" s="815"/>
      <c r="L181" s="815"/>
      <c r="M181" s="815"/>
      <c r="N181" s="815"/>
      <c r="O181" s="815"/>
      <c r="P181" s="815"/>
      <c r="Q181" s="815"/>
      <c r="R181" s="815"/>
      <c r="S181" s="815"/>
      <c r="T181" s="815"/>
      <c r="U181" s="815"/>
      <c r="V181" s="815"/>
      <c r="W181" s="815"/>
      <c r="X181" s="816"/>
      <c r="Y181" s="1068"/>
      <c r="Z181" s="1069"/>
    </row>
    <row r="182" spans="2:26" ht="39" hidden="1" customHeight="1" x14ac:dyDescent="0.25">
      <c r="B182" s="820"/>
      <c r="C182" s="604"/>
      <c r="D182" s="605"/>
      <c r="E182" s="838"/>
      <c r="F182" s="817"/>
      <c r="G182" s="817"/>
      <c r="H182" s="817"/>
      <c r="I182" s="817"/>
      <c r="J182" s="817"/>
      <c r="K182" s="817"/>
      <c r="L182" s="817"/>
      <c r="M182" s="817"/>
      <c r="N182" s="817"/>
      <c r="O182" s="817"/>
      <c r="P182" s="817"/>
      <c r="Q182" s="817"/>
      <c r="R182" s="817"/>
      <c r="S182" s="817"/>
      <c r="T182" s="817"/>
      <c r="U182" s="817"/>
      <c r="V182" s="817"/>
      <c r="W182" s="817"/>
      <c r="X182" s="818"/>
      <c r="Y182" s="1068"/>
      <c r="Z182" s="1069"/>
    </row>
    <row r="183" spans="2:26" ht="36.75" customHeight="1" x14ac:dyDescent="0.25">
      <c r="B183" s="819" t="s">
        <v>2087</v>
      </c>
      <c r="C183" s="612" t="s">
        <v>1927</v>
      </c>
      <c r="D183" s="613"/>
      <c r="E183" s="462" t="s">
        <v>216</v>
      </c>
      <c r="F183" s="459">
        <v>10</v>
      </c>
      <c r="G183" s="459">
        <v>10</v>
      </c>
      <c r="H183" s="459">
        <v>10</v>
      </c>
      <c r="I183" s="459">
        <v>10</v>
      </c>
      <c r="J183" s="460">
        <v>10</v>
      </c>
      <c r="K183" s="460">
        <v>10</v>
      </c>
      <c r="L183" s="460">
        <v>10</v>
      </c>
      <c r="M183" s="460">
        <v>10</v>
      </c>
      <c r="N183" s="460">
        <v>5</v>
      </c>
      <c r="O183" s="460">
        <v>5</v>
      </c>
      <c r="P183" s="460">
        <v>5</v>
      </c>
      <c r="Q183" s="460">
        <v>0</v>
      </c>
      <c r="R183" s="460">
        <v>0</v>
      </c>
      <c r="S183" s="460">
        <v>0</v>
      </c>
      <c r="T183" s="460">
        <v>0</v>
      </c>
      <c r="U183" s="460">
        <v>5</v>
      </c>
      <c r="V183" s="460">
        <v>0</v>
      </c>
      <c r="W183" s="460">
        <v>0</v>
      </c>
      <c r="X183" s="460">
        <f t="shared" ref="X183:X184" si="9">SUM($F183:$U183)/100</f>
        <v>1</v>
      </c>
      <c r="Y183" s="1068"/>
      <c r="Z183" s="1069"/>
    </row>
    <row r="184" spans="2:26" ht="35.25" customHeight="1" x14ac:dyDescent="0.25">
      <c r="B184" s="820"/>
      <c r="C184" s="614"/>
      <c r="D184" s="615"/>
      <c r="E184" s="512" t="s">
        <v>1664</v>
      </c>
      <c r="F184" s="461">
        <v>10</v>
      </c>
      <c r="G184" s="461">
        <v>10</v>
      </c>
      <c r="H184" s="461">
        <v>10</v>
      </c>
      <c r="I184" s="461">
        <v>10</v>
      </c>
      <c r="J184" s="461">
        <v>0</v>
      </c>
      <c r="K184" s="461">
        <v>0</v>
      </c>
      <c r="L184" s="461">
        <v>0</v>
      </c>
      <c r="M184" s="461">
        <v>0</v>
      </c>
      <c r="N184" s="461">
        <v>0</v>
      </c>
      <c r="O184" s="461">
        <v>0</v>
      </c>
      <c r="P184" s="461">
        <v>10</v>
      </c>
      <c r="Q184" s="461">
        <v>10</v>
      </c>
      <c r="R184" s="461">
        <v>10</v>
      </c>
      <c r="S184" s="461">
        <v>10</v>
      </c>
      <c r="T184" s="461">
        <v>10</v>
      </c>
      <c r="U184" s="461">
        <v>10</v>
      </c>
      <c r="V184" s="461">
        <v>0</v>
      </c>
      <c r="W184" s="461">
        <v>0</v>
      </c>
      <c r="X184" s="461">
        <f t="shared" si="9"/>
        <v>1</v>
      </c>
      <c r="Y184" s="1068"/>
      <c r="Z184" s="1069"/>
    </row>
    <row r="185" spans="2:26" ht="57.75" hidden="1" customHeight="1" x14ac:dyDescent="0.25">
      <c r="B185" s="504"/>
      <c r="C185" s="690" t="s">
        <v>1763</v>
      </c>
      <c r="D185" s="695"/>
      <c r="E185" s="837"/>
      <c r="F185" s="815"/>
      <c r="G185" s="815"/>
      <c r="H185" s="815"/>
      <c r="I185" s="815"/>
      <c r="J185" s="815"/>
      <c r="K185" s="815"/>
      <c r="L185" s="815"/>
      <c r="M185" s="815"/>
      <c r="N185" s="815"/>
      <c r="O185" s="815"/>
      <c r="P185" s="815"/>
      <c r="Q185" s="815"/>
      <c r="R185" s="815"/>
      <c r="S185" s="815"/>
      <c r="T185" s="815"/>
      <c r="U185" s="815"/>
      <c r="V185" s="815"/>
      <c r="W185" s="815"/>
      <c r="X185" s="816"/>
      <c r="Y185" s="1068"/>
      <c r="Z185" s="1069"/>
    </row>
    <row r="186" spans="2:26" ht="25.5" hidden="1" customHeight="1" x14ac:dyDescent="0.25">
      <c r="B186" s="504"/>
      <c r="C186" s="839"/>
      <c r="D186" s="840"/>
      <c r="E186" s="843"/>
      <c r="F186" s="844"/>
      <c r="G186" s="844"/>
      <c r="H186" s="844"/>
      <c r="I186" s="844"/>
      <c r="J186" s="844"/>
      <c r="K186" s="844"/>
      <c r="L186" s="844"/>
      <c r="M186" s="844"/>
      <c r="N186" s="844"/>
      <c r="O186" s="844"/>
      <c r="P186" s="844"/>
      <c r="Q186" s="844"/>
      <c r="R186" s="844"/>
      <c r="S186" s="844"/>
      <c r="T186" s="844"/>
      <c r="U186" s="844"/>
      <c r="V186" s="844"/>
      <c r="W186" s="844"/>
      <c r="X186" s="845"/>
      <c r="Y186" s="1068"/>
      <c r="Z186" s="1069"/>
    </row>
    <row r="187" spans="2:26" ht="105" customHeight="1" x14ac:dyDescent="0.25">
      <c r="B187" s="1043" t="s">
        <v>2087</v>
      </c>
      <c r="C187" s="853" t="s">
        <v>2231</v>
      </c>
      <c r="D187" s="854"/>
      <c r="E187" s="520" t="s">
        <v>216</v>
      </c>
      <c r="F187" s="459">
        <v>0</v>
      </c>
      <c r="G187" s="459">
        <v>40</v>
      </c>
      <c r="H187" s="459">
        <v>0</v>
      </c>
      <c r="I187" s="459">
        <v>0</v>
      </c>
      <c r="J187" s="460">
        <v>0</v>
      </c>
      <c r="K187" s="460">
        <v>60</v>
      </c>
      <c r="L187" s="460">
        <v>0</v>
      </c>
      <c r="M187" s="460">
        <v>0</v>
      </c>
      <c r="N187" s="460">
        <v>0</v>
      </c>
      <c r="O187" s="460">
        <v>0</v>
      </c>
      <c r="P187" s="460">
        <v>0</v>
      </c>
      <c r="Q187" s="460">
        <v>0</v>
      </c>
      <c r="R187" s="460">
        <v>0</v>
      </c>
      <c r="S187" s="460">
        <v>0</v>
      </c>
      <c r="T187" s="460">
        <v>0</v>
      </c>
      <c r="U187" s="460">
        <v>0</v>
      </c>
      <c r="V187" s="460">
        <v>0</v>
      </c>
      <c r="W187" s="460">
        <v>0</v>
      </c>
      <c r="X187" s="460">
        <f>SUM(F187:U187)/100</f>
        <v>1</v>
      </c>
      <c r="Y187" s="1068"/>
      <c r="Z187" s="1069"/>
    </row>
    <row r="188" spans="2:26" ht="103.5" customHeight="1" x14ac:dyDescent="0.25">
      <c r="B188" s="1044"/>
      <c r="C188" s="855"/>
      <c r="D188" s="856"/>
      <c r="E188" s="501" t="s">
        <v>1664</v>
      </c>
      <c r="F188" s="461">
        <v>0</v>
      </c>
      <c r="G188" s="461">
        <v>40</v>
      </c>
      <c r="H188" s="461">
        <v>0</v>
      </c>
      <c r="I188" s="461">
        <v>0</v>
      </c>
      <c r="J188" s="461">
        <v>0</v>
      </c>
      <c r="K188" s="461">
        <v>0</v>
      </c>
      <c r="L188" s="461">
        <v>0</v>
      </c>
      <c r="M188" s="461">
        <v>10</v>
      </c>
      <c r="N188" s="461">
        <v>0</v>
      </c>
      <c r="O188" s="461">
        <v>0</v>
      </c>
      <c r="P188" s="461">
        <v>0</v>
      </c>
      <c r="Q188" s="461">
        <v>10</v>
      </c>
      <c r="R188" s="461">
        <v>10</v>
      </c>
      <c r="S188" s="461">
        <v>10</v>
      </c>
      <c r="T188" s="461">
        <v>10</v>
      </c>
      <c r="U188" s="461">
        <v>10</v>
      </c>
      <c r="V188" s="461">
        <v>0</v>
      </c>
      <c r="W188" s="461">
        <v>0</v>
      </c>
      <c r="X188" s="461">
        <f>SUM(F188:U188)/100</f>
        <v>1</v>
      </c>
      <c r="Y188" s="1068"/>
      <c r="Z188" s="1069"/>
    </row>
    <row r="189" spans="2:26" ht="78" customHeight="1" x14ac:dyDescent="0.25">
      <c r="B189" s="1043" t="s">
        <v>2088</v>
      </c>
      <c r="C189" s="857" t="s">
        <v>1939</v>
      </c>
      <c r="D189" s="858"/>
      <c r="E189" s="520" t="s">
        <v>216</v>
      </c>
      <c r="F189" s="459">
        <v>10</v>
      </c>
      <c r="G189" s="459">
        <v>10</v>
      </c>
      <c r="H189" s="459">
        <v>10</v>
      </c>
      <c r="I189" s="459">
        <v>10</v>
      </c>
      <c r="J189" s="460">
        <v>10</v>
      </c>
      <c r="K189" s="460">
        <v>5</v>
      </c>
      <c r="L189" s="460">
        <v>5</v>
      </c>
      <c r="M189" s="460">
        <v>10</v>
      </c>
      <c r="N189" s="460">
        <v>10</v>
      </c>
      <c r="O189" s="460">
        <v>0</v>
      </c>
      <c r="P189" s="460">
        <v>10</v>
      </c>
      <c r="Q189" s="460">
        <v>0</v>
      </c>
      <c r="R189" s="460">
        <v>0</v>
      </c>
      <c r="S189" s="460">
        <v>0</v>
      </c>
      <c r="T189" s="460">
        <v>0</v>
      </c>
      <c r="U189" s="460">
        <v>10</v>
      </c>
      <c r="V189" s="460">
        <v>0</v>
      </c>
      <c r="W189" s="460">
        <v>0</v>
      </c>
      <c r="X189" s="460">
        <f t="shared" ref="X189:X192" si="10">SUM(F189:U189)/100</f>
        <v>1</v>
      </c>
      <c r="Y189" s="1068"/>
      <c r="Z189" s="1069"/>
    </row>
    <row r="190" spans="2:26" ht="66" customHeight="1" x14ac:dyDescent="0.25">
      <c r="B190" s="1044"/>
      <c r="C190" s="859"/>
      <c r="D190" s="860"/>
      <c r="E190" s="524" t="s">
        <v>1664</v>
      </c>
      <c r="F190" s="461">
        <v>10</v>
      </c>
      <c r="G190" s="461">
        <v>10</v>
      </c>
      <c r="H190" s="461">
        <v>10</v>
      </c>
      <c r="I190" s="461">
        <v>0</v>
      </c>
      <c r="J190" s="461">
        <v>0</v>
      </c>
      <c r="K190" s="461">
        <v>0</v>
      </c>
      <c r="L190" s="461">
        <v>0</v>
      </c>
      <c r="M190" s="461">
        <v>0</v>
      </c>
      <c r="N190" s="461">
        <v>0</v>
      </c>
      <c r="O190" s="461">
        <v>10</v>
      </c>
      <c r="P190" s="461">
        <v>10</v>
      </c>
      <c r="Q190" s="461">
        <v>10</v>
      </c>
      <c r="R190" s="461">
        <v>10</v>
      </c>
      <c r="S190" s="461">
        <v>10</v>
      </c>
      <c r="T190" s="461">
        <v>10</v>
      </c>
      <c r="U190" s="461">
        <v>10</v>
      </c>
      <c r="V190" s="461">
        <v>0</v>
      </c>
      <c r="W190" s="461">
        <v>0</v>
      </c>
      <c r="X190" s="461">
        <f t="shared" si="10"/>
        <v>1</v>
      </c>
      <c r="Y190" s="1068"/>
      <c r="Z190" s="1069"/>
    </row>
    <row r="191" spans="2:26" ht="28.5" customHeight="1" x14ac:dyDescent="0.25">
      <c r="B191" s="1043" t="s">
        <v>2089</v>
      </c>
      <c r="C191" s="853" t="s">
        <v>1938</v>
      </c>
      <c r="D191" s="854"/>
      <c r="E191" s="520" t="s">
        <v>216</v>
      </c>
      <c r="F191" s="459">
        <v>10</v>
      </c>
      <c r="G191" s="459">
        <v>10</v>
      </c>
      <c r="H191" s="459">
        <v>10</v>
      </c>
      <c r="I191" s="459">
        <v>10</v>
      </c>
      <c r="J191" s="460">
        <v>10</v>
      </c>
      <c r="K191" s="460">
        <v>5</v>
      </c>
      <c r="L191" s="460">
        <v>5</v>
      </c>
      <c r="M191" s="460">
        <v>10</v>
      </c>
      <c r="N191" s="460">
        <v>10</v>
      </c>
      <c r="O191" s="460">
        <v>0</v>
      </c>
      <c r="P191" s="460">
        <v>10</v>
      </c>
      <c r="Q191" s="460">
        <v>0</v>
      </c>
      <c r="R191" s="460">
        <v>0</v>
      </c>
      <c r="S191" s="460">
        <v>0</v>
      </c>
      <c r="T191" s="460">
        <v>0</v>
      </c>
      <c r="U191" s="460">
        <v>10</v>
      </c>
      <c r="V191" s="460">
        <v>0</v>
      </c>
      <c r="W191" s="460">
        <v>0</v>
      </c>
      <c r="X191" s="460">
        <f t="shared" si="10"/>
        <v>1</v>
      </c>
      <c r="Y191" s="1068"/>
      <c r="Z191" s="1069"/>
    </row>
    <row r="192" spans="2:26" ht="86.25" customHeight="1" x14ac:dyDescent="0.25">
      <c r="B192" s="1044"/>
      <c r="C192" s="861"/>
      <c r="D192" s="862"/>
      <c r="E192" s="524" t="s">
        <v>1664</v>
      </c>
      <c r="F192" s="461">
        <v>0</v>
      </c>
      <c r="G192" s="461">
        <v>0</v>
      </c>
      <c r="H192" s="461">
        <v>0</v>
      </c>
      <c r="I192" s="461">
        <v>0</v>
      </c>
      <c r="J192" s="461">
        <v>0</v>
      </c>
      <c r="K192" s="461">
        <v>0</v>
      </c>
      <c r="L192" s="461">
        <v>10</v>
      </c>
      <c r="M192" s="461">
        <v>10</v>
      </c>
      <c r="N192" s="461">
        <v>10</v>
      </c>
      <c r="O192" s="461">
        <v>10</v>
      </c>
      <c r="P192" s="461">
        <v>10</v>
      </c>
      <c r="Q192" s="461">
        <v>10</v>
      </c>
      <c r="R192" s="461">
        <v>10</v>
      </c>
      <c r="S192" s="461">
        <v>10</v>
      </c>
      <c r="T192" s="461">
        <v>10</v>
      </c>
      <c r="U192" s="461">
        <v>10</v>
      </c>
      <c r="V192" s="461">
        <v>0</v>
      </c>
      <c r="W192" s="461">
        <v>0</v>
      </c>
      <c r="X192" s="461">
        <f t="shared" si="10"/>
        <v>1</v>
      </c>
      <c r="Y192" s="1070"/>
      <c r="Z192" s="1071"/>
    </row>
    <row r="193" spans="2:26" ht="21.75" customHeight="1" x14ac:dyDescent="0.25">
      <c r="B193" s="693" t="s">
        <v>657</v>
      </c>
      <c r="C193" s="829" t="s">
        <v>920</v>
      </c>
      <c r="D193" s="830"/>
      <c r="E193" s="831"/>
      <c r="F193" s="835" t="s">
        <v>927</v>
      </c>
      <c r="G193" s="836"/>
      <c r="H193" s="835" t="s">
        <v>1016</v>
      </c>
      <c r="I193" s="836"/>
      <c r="J193" s="846" t="s">
        <v>1581</v>
      </c>
      <c r="K193" s="847"/>
      <c r="L193" s="848"/>
      <c r="M193" s="849">
        <v>0</v>
      </c>
      <c r="N193" s="850"/>
      <c r="O193" s="1016">
        <v>10</v>
      </c>
      <c r="P193" s="726" t="s">
        <v>159</v>
      </c>
      <c r="Q193" s="727"/>
      <c r="R193" s="727"/>
      <c r="S193" s="727"/>
      <c r="T193" s="727"/>
      <c r="U193" s="727"/>
      <c r="V193" s="727"/>
      <c r="W193" s="728"/>
      <c r="X193" s="863">
        <f>M193/O193</f>
        <v>0</v>
      </c>
      <c r="Y193" s="455" t="s">
        <v>154</v>
      </c>
      <c r="Z193" s="456" t="s">
        <v>141</v>
      </c>
    </row>
    <row r="194" spans="2:26" ht="19.5" customHeight="1" x14ac:dyDescent="0.25">
      <c r="B194" s="693"/>
      <c r="C194" s="829"/>
      <c r="D194" s="830"/>
      <c r="E194" s="831"/>
      <c r="F194" s="722"/>
      <c r="G194" s="723"/>
      <c r="H194" s="722"/>
      <c r="I194" s="723"/>
      <c r="J194" s="729"/>
      <c r="K194" s="730"/>
      <c r="L194" s="731"/>
      <c r="M194" s="737"/>
      <c r="N194" s="738"/>
      <c r="O194" s="719"/>
      <c r="P194" s="729"/>
      <c r="Q194" s="1087"/>
      <c r="R194" s="1087"/>
      <c r="S194" s="1087"/>
      <c r="T194" s="1087"/>
      <c r="U194" s="1087"/>
      <c r="V194" s="1087"/>
      <c r="W194" s="731"/>
      <c r="X194" s="864"/>
      <c r="Y194" s="455" t="s">
        <v>157</v>
      </c>
      <c r="Z194" s="456" t="s">
        <v>142</v>
      </c>
    </row>
    <row r="195" spans="2:26" ht="18" customHeight="1" x14ac:dyDescent="0.25">
      <c r="B195" s="693"/>
      <c r="C195" s="829"/>
      <c r="D195" s="830"/>
      <c r="E195" s="831"/>
      <c r="F195" s="722"/>
      <c r="G195" s="723"/>
      <c r="H195" s="722"/>
      <c r="I195" s="723"/>
      <c r="J195" s="729"/>
      <c r="K195" s="730"/>
      <c r="L195" s="731"/>
      <c r="M195" s="851">
        <f>X198+X200+X202+X204+X206+X208+X210+X212+X214+X216+X224+X226+X230+X234+X238+X242+X244</f>
        <v>16.939999999999998</v>
      </c>
      <c r="N195" s="852"/>
      <c r="O195" s="1016">
        <f>X197+X199+X201+X203+X205+X207+X209+X211+X213+X215+X223+X225+X229+X233+X237+X241+X243</f>
        <v>17.100000000000001</v>
      </c>
      <c r="P195" s="729"/>
      <c r="Q195" s="1087"/>
      <c r="R195" s="1087"/>
      <c r="S195" s="1087"/>
      <c r="T195" s="1087"/>
      <c r="U195" s="1087"/>
      <c r="V195" s="1087"/>
      <c r="W195" s="731"/>
      <c r="X195" s="792">
        <f>M195/O195</f>
        <v>0.99064327485380099</v>
      </c>
      <c r="Y195" s="457" t="s">
        <v>162</v>
      </c>
      <c r="Z195" s="456" t="s">
        <v>145</v>
      </c>
    </row>
    <row r="196" spans="2:26" ht="18" customHeight="1" x14ac:dyDescent="0.25">
      <c r="B196" s="694"/>
      <c r="C196" s="832"/>
      <c r="D196" s="833"/>
      <c r="E196" s="834"/>
      <c r="F196" s="724"/>
      <c r="G196" s="725"/>
      <c r="H196" s="724"/>
      <c r="I196" s="725"/>
      <c r="J196" s="732"/>
      <c r="K196" s="733"/>
      <c r="L196" s="734"/>
      <c r="M196" s="716"/>
      <c r="N196" s="717"/>
      <c r="O196" s="719"/>
      <c r="P196" s="732"/>
      <c r="Q196" s="733"/>
      <c r="R196" s="733"/>
      <c r="S196" s="733"/>
      <c r="T196" s="733"/>
      <c r="U196" s="733"/>
      <c r="V196" s="733"/>
      <c r="W196" s="734"/>
      <c r="X196" s="793"/>
      <c r="Y196" s="455" t="s">
        <v>828</v>
      </c>
      <c r="Z196" s="456" t="s">
        <v>146</v>
      </c>
    </row>
    <row r="197" spans="2:26" ht="18" customHeight="1" x14ac:dyDescent="0.25">
      <c r="B197" s="841" t="s">
        <v>700</v>
      </c>
      <c r="C197" s="662" t="s">
        <v>1668</v>
      </c>
      <c r="D197" s="663"/>
      <c r="E197" s="462" t="s">
        <v>216</v>
      </c>
      <c r="F197" s="459">
        <v>100</v>
      </c>
      <c r="G197" s="459">
        <v>0</v>
      </c>
      <c r="H197" s="459">
        <v>0</v>
      </c>
      <c r="I197" s="459">
        <v>0</v>
      </c>
      <c r="J197" s="460">
        <v>0</v>
      </c>
      <c r="K197" s="460">
        <v>0</v>
      </c>
      <c r="L197" s="460">
        <v>0</v>
      </c>
      <c r="M197" s="460">
        <v>0</v>
      </c>
      <c r="N197" s="460">
        <v>0</v>
      </c>
      <c r="O197" s="460">
        <v>0</v>
      </c>
      <c r="P197" s="460">
        <v>0</v>
      </c>
      <c r="Q197" s="460">
        <v>0</v>
      </c>
      <c r="R197" s="460">
        <v>0</v>
      </c>
      <c r="S197" s="460">
        <v>0</v>
      </c>
      <c r="T197" s="460">
        <v>0</v>
      </c>
      <c r="U197" s="460">
        <v>10</v>
      </c>
      <c r="V197" s="460">
        <v>0</v>
      </c>
      <c r="W197" s="460">
        <v>0</v>
      </c>
      <c r="X197" s="460">
        <f>SUM($F197:$U197)/100</f>
        <v>1.1000000000000001</v>
      </c>
      <c r="Y197" s="1072"/>
      <c r="Z197" s="987"/>
    </row>
    <row r="198" spans="2:26" ht="18" customHeight="1" x14ac:dyDescent="0.25">
      <c r="B198" s="842"/>
      <c r="C198" s="664"/>
      <c r="D198" s="665"/>
      <c r="E198" s="512" t="s">
        <v>1664</v>
      </c>
      <c r="F198" s="461">
        <v>100</v>
      </c>
      <c r="G198" s="461">
        <v>0</v>
      </c>
      <c r="H198" s="461">
        <v>0</v>
      </c>
      <c r="I198" s="461">
        <v>0</v>
      </c>
      <c r="J198" s="461">
        <v>0</v>
      </c>
      <c r="K198" s="461">
        <v>0</v>
      </c>
      <c r="L198" s="461">
        <v>0</v>
      </c>
      <c r="M198" s="461">
        <v>0</v>
      </c>
      <c r="N198" s="461">
        <v>0</v>
      </c>
      <c r="O198" s="461">
        <v>0</v>
      </c>
      <c r="P198" s="461">
        <v>0</v>
      </c>
      <c r="Q198" s="461">
        <v>0</v>
      </c>
      <c r="R198" s="461">
        <v>0</v>
      </c>
      <c r="S198" s="461">
        <v>0</v>
      </c>
      <c r="T198" s="461">
        <v>0</v>
      </c>
      <c r="U198" s="461">
        <v>0</v>
      </c>
      <c r="V198" s="461">
        <v>0</v>
      </c>
      <c r="W198" s="461">
        <v>0</v>
      </c>
      <c r="X198" s="490">
        <f t="shared" ref="X198:X244" si="11">SUM($F198:$U198)/100</f>
        <v>1</v>
      </c>
      <c r="Y198" s="1073"/>
      <c r="Z198" s="989"/>
    </row>
    <row r="199" spans="2:26" ht="18" customHeight="1" x14ac:dyDescent="0.25">
      <c r="B199" s="841" t="s">
        <v>701</v>
      </c>
      <c r="C199" s="624" t="s">
        <v>1669</v>
      </c>
      <c r="D199" s="625"/>
      <c r="E199" s="462" t="s">
        <v>216</v>
      </c>
      <c r="F199" s="459">
        <v>100</v>
      </c>
      <c r="G199" s="459">
        <v>0</v>
      </c>
      <c r="H199" s="459">
        <v>0</v>
      </c>
      <c r="I199" s="459">
        <v>0</v>
      </c>
      <c r="J199" s="460">
        <v>0</v>
      </c>
      <c r="K199" s="460">
        <v>0</v>
      </c>
      <c r="L199" s="460">
        <v>0</v>
      </c>
      <c r="M199" s="460">
        <v>0</v>
      </c>
      <c r="N199" s="460">
        <v>0</v>
      </c>
      <c r="O199" s="460">
        <v>0</v>
      </c>
      <c r="P199" s="460">
        <v>0</v>
      </c>
      <c r="Q199" s="460">
        <v>0</v>
      </c>
      <c r="R199" s="460">
        <v>0</v>
      </c>
      <c r="S199" s="460">
        <v>0</v>
      </c>
      <c r="T199" s="460">
        <v>0</v>
      </c>
      <c r="U199" s="460">
        <v>0</v>
      </c>
      <c r="V199" s="460">
        <v>0</v>
      </c>
      <c r="W199" s="460">
        <v>0</v>
      </c>
      <c r="X199" s="460">
        <f t="shared" si="11"/>
        <v>1</v>
      </c>
      <c r="Y199" s="1073"/>
      <c r="Z199" s="989"/>
    </row>
    <row r="200" spans="2:26" ht="18" customHeight="1" x14ac:dyDescent="0.25">
      <c r="B200" s="842"/>
      <c r="C200" s="626"/>
      <c r="D200" s="627"/>
      <c r="E200" s="512" t="s">
        <v>1664</v>
      </c>
      <c r="F200" s="461">
        <v>100</v>
      </c>
      <c r="G200" s="461">
        <v>0</v>
      </c>
      <c r="H200" s="461">
        <v>0</v>
      </c>
      <c r="I200" s="461">
        <v>0</v>
      </c>
      <c r="J200" s="461">
        <v>0</v>
      </c>
      <c r="K200" s="461">
        <v>0</v>
      </c>
      <c r="L200" s="461">
        <v>0</v>
      </c>
      <c r="M200" s="461">
        <v>0</v>
      </c>
      <c r="N200" s="461">
        <v>0</v>
      </c>
      <c r="O200" s="461">
        <v>0</v>
      </c>
      <c r="P200" s="461">
        <v>0</v>
      </c>
      <c r="Q200" s="461">
        <v>0</v>
      </c>
      <c r="R200" s="461">
        <v>0</v>
      </c>
      <c r="S200" s="461">
        <v>0</v>
      </c>
      <c r="T200" s="461">
        <v>0</v>
      </c>
      <c r="U200" s="461">
        <v>0</v>
      </c>
      <c r="V200" s="461">
        <v>0</v>
      </c>
      <c r="W200" s="461">
        <v>0</v>
      </c>
      <c r="X200" s="490">
        <f t="shared" si="11"/>
        <v>1</v>
      </c>
      <c r="Y200" s="1073"/>
      <c r="Z200" s="989"/>
    </row>
    <row r="201" spans="2:26" ht="21.75" customHeight="1" x14ac:dyDescent="0.25">
      <c r="B201" s="841" t="s">
        <v>702</v>
      </c>
      <c r="C201" s="616" t="s">
        <v>1670</v>
      </c>
      <c r="D201" s="617"/>
      <c r="E201" s="462" t="s">
        <v>216</v>
      </c>
      <c r="F201" s="459">
        <v>0</v>
      </c>
      <c r="G201" s="459">
        <v>100</v>
      </c>
      <c r="H201" s="459">
        <v>0</v>
      </c>
      <c r="I201" s="459">
        <v>0</v>
      </c>
      <c r="J201" s="460">
        <v>0</v>
      </c>
      <c r="K201" s="460">
        <v>0</v>
      </c>
      <c r="L201" s="460">
        <v>0</v>
      </c>
      <c r="M201" s="460">
        <v>0</v>
      </c>
      <c r="N201" s="460">
        <v>0</v>
      </c>
      <c r="O201" s="460">
        <v>0</v>
      </c>
      <c r="P201" s="460">
        <v>0</v>
      </c>
      <c r="Q201" s="461">
        <v>0</v>
      </c>
      <c r="R201" s="461">
        <v>0</v>
      </c>
      <c r="S201" s="461">
        <v>0</v>
      </c>
      <c r="T201" s="461">
        <v>0</v>
      </c>
      <c r="U201" s="460">
        <v>0</v>
      </c>
      <c r="V201" s="460">
        <v>0</v>
      </c>
      <c r="W201" s="460">
        <v>0</v>
      </c>
      <c r="X201" s="460">
        <f t="shared" si="11"/>
        <v>1</v>
      </c>
      <c r="Y201" s="1073"/>
      <c r="Z201" s="989"/>
    </row>
    <row r="202" spans="2:26" x14ac:dyDescent="0.25">
      <c r="B202" s="842"/>
      <c r="C202" s="618"/>
      <c r="D202" s="619"/>
      <c r="E202" s="512" t="s">
        <v>1664</v>
      </c>
      <c r="F202" s="461">
        <v>0</v>
      </c>
      <c r="G202" s="461">
        <v>100</v>
      </c>
      <c r="H202" s="461">
        <v>0</v>
      </c>
      <c r="I202" s="461">
        <v>0</v>
      </c>
      <c r="J202" s="461">
        <v>0</v>
      </c>
      <c r="K202" s="461">
        <v>0</v>
      </c>
      <c r="L202" s="461">
        <v>0</v>
      </c>
      <c r="M202" s="461">
        <v>0</v>
      </c>
      <c r="N202" s="461">
        <v>0</v>
      </c>
      <c r="O202" s="461">
        <v>0</v>
      </c>
      <c r="P202" s="461">
        <v>0</v>
      </c>
      <c r="Q202" s="460">
        <v>0</v>
      </c>
      <c r="R202" s="460">
        <v>0</v>
      </c>
      <c r="S202" s="460">
        <v>0</v>
      </c>
      <c r="T202" s="460">
        <v>0</v>
      </c>
      <c r="U202" s="461">
        <v>0</v>
      </c>
      <c r="V202" s="461">
        <v>0</v>
      </c>
      <c r="W202" s="461">
        <v>0</v>
      </c>
      <c r="X202" s="490">
        <f t="shared" si="11"/>
        <v>1</v>
      </c>
      <c r="Y202" s="1073"/>
      <c r="Z202" s="989"/>
    </row>
    <row r="203" spans="2:26" ht="24" customHeight="1" x14ac:dyDescent="0.25">
      <c r="B203" s="841" t="s">
        <v>703</v>
      </c>
      <c r="C203" s="624" t="s">
        <v>1671</v>
      </c>
      <c r="D203" s="625"/>
      <c r="E203" s="462" t="s">
        <v>216</v>
      </c>
      <c r="F203" s="459">
        <v>100</v>
      </c>
      <c r="G203" s="459">
        <v>0</v>
      </c>
      <c r="H203" s="459">
        <v>0</v>
      </c>
      <c r="I203" s="459">
        <v>0</v>
      </c>
      <c r="J203" s="460">
        <v>0</v>
      </c>
      <c r="K203" s="460">
        <v>0</v>
      </c>
      <c r="L203" s="460">
        <v>0</v>
      </c>
      <c r="M203" s="460">
        <v>0</v>
      </c>
      <c r="N203" s="460">
        <v>0</v>
      </c>
      <c r="O203" s="460">
        <v>0</v>
      </c>
      <c r="P203" s="460">
        <v>0</v>
      </c>
      <c r="Q203" s="461">
        <v>0</v>
      </c>
      <c r="R203" s="461">
        <v>0</v>
      </c>
      <c r="S203" s="461">
        <v>0</v>
      </c>
      <c r="T203" s="461">
        <v>0</v>
      </c>
      <c r="U203" s="460">
        <v>0</v>
      </c>
      <c r="V203" s="460">
        <v>0</v>
      </c>
      <c r="W203" s="460">
        <v>0</v>
      </c>
      <c r="X203" s="460">
        <f t="shared" si="11"/>
        <v>1</v>
      </c>
      <c r="Y203" s="1073"/>
      <c r="Z203" s="989"/>
    </row>
    <row r="204" spans="2:26" x14ac:dyDescent="0.25">
      <c r="B204" s="842"/>
      <c r="C204" s="626"/>
      <c r="D204" s="627"/>
      <c r="E204" s="512" t="s">
        <v>1664</v>
      </c>
      <c r="F204" s="461">
        <v>100</v>
      </c>
      <c r="G204" s="461">
        <v>0</v>
      </c>
      <c r="H204" s="461">
        <v>0</v>
      </c>
      <c r="I204" s="461">
        <v>0</v>
      </c>
      <c r="J204" s="461">
        <v>0</v>
      </c>
      <c r="K204" s="461">
        <v>0</v>
      </c>
      <c r="L204" s="461">
        <v>0</v>
      </c>
      <c r="M204" s="461">
        <v>0</v>
      </c>
      <c r="N204" s="461">
        <v>0</v>
      </c>
      <c r="O204" s="461">
        <v>0</v>
      </c>
      <c r="P204" s="461">
        <v>0</v>
      </c>
      <c r="Q204" s="461">
        <v>0</v>
      </c>
      <c r="R204" s="461">
        <v>0</v>
      </c>
      <c r="S204" s="461">
        <v>0</v>
      </c>
      <c r="T204" s="461">
        <v>0</v>
      </c>
      <c r="U204" s="461">
        <v>0</v>
      </c>
      <c r="V204" s="461">
        <v>0</v>
      </c>
      <c r="W204" s="461">
        <v>0</v>
      </c>
      <c r="X204" s="490">
        <f t="shared" si="11"/>
        <v>1</v>
      </c>
      <c r="Y204" s="1073"/>
      <c r="Z204" s="989"/>
    </row>
    <row r="205" spans="2:26" ht="18" customHeight="1" x14ac:dyDescent="0.25">
      <c r="B205" s="841" t="s">
        <v>704</v>
      </c>
      <c r="C205" s="616" t="s">
        <v>1672</v>
      </c>
      <c r="D205" s="617"/>
      <c r="E205" s="462" t="s">
        <v>216</v>
      </c>
      <c r="F205" s="459">
        <v>100</v>
      </c>
      <c r="G205" s="459">
        <v>0</v>
      </c>
      <c r="H205" s="459">
        <v>0</v>
      </c>
      <c r="I205" s="459">
        <v>0</v>
      </c>
      <c r="J205" s="460">
        <v>0</v>
      </c>
      <c r="K205" s="460">
        <v>0</v>
      </c>
      <c r="L205" s="460">
        <v>0</v>
      </c>
      <c r="M205" s="460">
        <v>0</v>
      </c>
      <c r="N205" s="460">
        <v>0</v>
      </c>
      <c r="O205" s="460">
        <v>0</v>
      </c>
      <c r="P205" s="460">
        <v>0</v>
      </c>
      <c r="Q205" s="460">
        <v>0</v>
      </c>
      <c r="R205" s="460">
        <v>0</v>
      </c>
      <c r="S205" s="460">
        <v>0</v>
      </c>
      <c r="T205" s="460">
        <v>0</v>
      </c>
      <c r="U205" s="460">
        <v>0</v>
      </c>
      <c r="V205" s="460">
        <v>0</v>
      </c>
      <c r="W205" s="460">
        <v>0</v>
      </c>
      <c r="X205" s="460">
        <f t="shared" si="11"/>
        <v>1</v>
      </c>
      <c r="Y205" s="1073"/>
      <c r="Z205" s="989"/>
    </row>
    <row r="206" spans="2:26" ht="18" customHeight="1" x14ac:dyDescent="0.25">
      <c r="B206" s="842"/>
      <c r="C206" s="618"/>
      <c r="D206" s="619"/>
      <c r="E206" s="512" t="s">
        <v>1664</v>
      </c>
      <c r="F206" s="461">
        <v>100</v>
      </c>
      <c r="G206" s="461">
        <v>0</v>
      </c>
      <c r="H206" s="461">
        <v>0</v>
      </c>
      <c r="I206" s="461">
        <v>0</v>
      </c>
      <c r="J206" s="461">
        <v>0</v>
      </c>
      <c r="K206" s="461">
        <v>0</v>
      </c>
      <c r="L206" s="461">
        <v>0</v>
      </c>
      <c r="M206" s="461">
        <v>0</v>
      </c>
      <c r="N206" s="461">
        <v>0</v>
      </c>
      <c r="O206" s="461">
        <v>0</v>
      </c>
      <c r="P206" s="461">
        <v>0</v>
      </c>
      <c r="Q206" s="461">
        <v>0</v>
      </c>
      <c r="R206" s="461">
        <v>0</v>
      </c>
      <c r="S206" s="461">
        <v>0</v>
      </c>
      <c r="T206" s="461">
        <v>0</v>
      </c>
      <c r="U206" s="461">
        <v>0</v>
      </c>
      <c r="V206" s="461">
        <v>0</v>
      </c>
      <c r="W206" s="461">
        <v>0</v>
      </c>
      <c r="X206" s="490">
        <f t="shared" si="11"/>
        <v>1</v>
      </c>
      <c r="Y206" s="1073"/>
      <c r="Z206" s="989"/>
    </row>
    <row r="207" spans="2:26" ht="18" customHeight="1" x14ac:dyDescent="0.25">
      <c r="B207" s="841" t="s">
        <v>1673</v>
      </c>
      <c r="C207" s="624" t="s">
        <v>1674</v>
      </c>
      <c r="D207" s="625"/>
      <c r="E207" s="462" t="s">
        <v>216</v>
      </c>
      <c r="F207" s="459">
        <v>100</v>
      </c>
      <c r="G207" s="459">
        <v>0</v>
      </c>
      <c r="H207" s="459">
        <v>0</v>
      </c>
      <c r="I207" s="459">
        <v>0</v>
      </c>
      <c r="J207" s="460">
        <v>0</v>
      </c>
      <c r="K207" s="460">
        <v>0</v>
      </c>
      <c r="L207" s="460">
        <v>0</v>
      </c>
      <c r="M207" s="460">
        <v>0</v>
      </c>
      <c r="N207" s="460">
        <v>0</v>
      </c>
      <c r="O207" s="460">
        <v>0</v>
      </c>
      <c r="P207" s="460">
        <v>0</v>
      </c>
      <c r="Q207" s="461">
        <v>0</v>
      </c>
      <c r="R207" s="461">
        <v>0</v>
      </c>
      <c r="S207" s="461">
        <v>0</v>
      </c>
      <c r="T207" s="461">
        <v>0</v>
      </c>
      <c r="U207" s="460">
        <v>0</v>
      </c>
      <c r="V207" s="460">
        <v>0</v>
      </c>
      <c r="W207" s="460">
        <v>0</v>
      </c>
      <c r="X207" s="460">
        <f t="shared" si="11"/>
        <v>1</v>
      </c>
      <c r="Y207" s="1073"/>
      <c r="Z207" s="989"/>
    </row>
    <row r="208" spans="2:26" ht="18" customHeight="1" x14ac:dyDescent="0.25">
      <c r="B208" s="842"/>
      <c r="C208" s="626"/>
      <c r="D208" s="627"/>
      <c r="E208" s="512" t="s">
        <v>1664</v>
      </c>
      <c r="F208" s="461">
        <v>100</v>
      </c>
      <c r="G208" s="461">
        <v>0</v>
      </c>
      <c r="H208" s="461">
        <v>0</v>
      </c>
      <c r="I208" s="461">
        <v>0</v>
      </c>
      <c r="J208" s="461">
        <v>0</v>
      </c>
      <c r="K208" s="461">
        <v>0</v>
      </c>
      <c r="L208" s="461">
        <v>0</v>
      </c>
      <c r="M208" s="461">
        <v>0</v>
      </c>
      <c r="N208" s="461">
        <v>0</v>
      </c>
      <c r="O208" s="461">
        <v>0</v>
      </c>
      <c r="P208" s="461">
        <v>0</v>
      </c>
      <c r="Q208" s="460">
        <v>0</v>
      </c>
      <c r="R208" s="460">
        <v>0</v>
      </c>
      <c r="S208" s="460">
        <v>0</v>
      </c>
      <c r="T208" s="460">
        <v>0</v>
      </c>
      <c r="U208" s="461">
        <v>0</v>
      </c>
      <c r="V208" s="461">
        <v>0</v>
      </c>
      <c r="W208" s="461">
        <v>0</v>
      </c>
      <c r="X208" s="490">
        <f t="shared" si="11"/>
        <v>1</v>
      </c>
      <c r="Y208" s="1073"/>
      <c r="Z208" s="989"/>
    </row>
    <row r="209" spans="2:26" ht="18" customHeight="1" x14ac:dyDescent="0.25">
      <c r="B209" s="841" t="s">
        <v>1675</v>
      </c>
      <c r="C209" s="616" t="s">
        <v>1676</v>
      </c>
      <c r="D209" s="617"/>
      <c r="E209" s="462" t="s">
        <v>216</v>
      </c>
      <c r="F209" s="459">
        <v>100</v>
      </c>
      <c r="G209" s="459">
        <v>0</v>
      </c>
      <c r="H209" s="459">
        <v>0</v>
      </c>
      <c r="I209" s="459">
        <v>0</v>
      </c>
      <c r="J209" s="460">
        <v>0</v>
      </c>
      <c r="K209" s="460">
        <v>0</v>
      </c>
      <c r="L209" s="460">
        <v>0</v>
      </c>
      <c r="M209" s="460">
        <v>0</v>
      </c>
      <c r="N209" s="460">
        <v>0</v>
      </c>
      <c r="O209" s="460">
        <v>0</v>
      </c>
      <c r="P209" s="460">
        <v>0</v>
      </c>
      <c r="Q209" s="460">
        <v>0</v>
      </c>
      <c r="R209" s="460">
        <v>0</v>
      </c>
      <c r="S209" s="460">
        <v>0</v>
      </c>
      <c r="T209" s="460">
        <v>0</v>
      </c>
      <c r="U209" s="460">
        <v>0</v>
      </c>
      <c r="V209" s="460">
        <v>0</v>
      </c>
      <c r="W209" s="460">
        <v>0</v>
      </c>
      <c r="X209" s="460">
        <f t="shared" si="11"/>
        <v>1</v>
      </c>
      <c r="Y209" s="1073"/>
      <c r="Z209" s="989"/>
    </row>
    <row r="210" spans="2:26" ht="18" customHeight="1" x14ac:dyDescent="0.25">
      <c r="B210" s="842"/>
      <c r="C210" s="618"/>
      <c r="D210" s="619"/>
      <c r="E210" s="512" t="s">
        <v>1664</v>
      </c>
      <c r="F210" s="461">
        <v>100</v>
      </c>
      <c r="G210" s="461">
        <v>0</v>
      </c>
      <c r="H210" s="461">
        <v>0</v>
      </c>
      <c r="I210" s="461">
        <v>0</v>
      </c>
      <c r="J210" s="461">
        <v>0</v>
      </c>
      <c r="K210" s="461">
        <v>0</v>
      </c>
      <c r="L210" s="461">
        <v>0</v>
      </c>
      <c r="M210" s="461">
        <v>0</v>
      </c>
      <c r="N210" s="461">
        <v>0</v>
      </c>
      <c r="O210" s="461">
        <v>0</v>
      </c>
      <c r="P210" s="461">
        <v>0</v>
      </c>
      <c r="Q210" s="461">
        <v>0</v>
      </c>
      <c r="R210" s="461">
        <v>0</v>
      </c>
      <c r="S210" s="461">
        <v>0</v>
      </c>
      <c r="T210" s="461">
        <v>0</v>
      </c>
      <c r="U210" s="461">
        <v>0</v>
      </c>
      <c r="V210" s="461">
        <v>0</v>
      </c>
      <c r="W210" s="461">
        <v>0</v>
      </c>
      <c r="X210" s="490">
        <f t="shared" si="11"/>
        <v>1</v>
      </c>
      <c r="Y210" s="1073"/>
      <c r="Z210" s="989"/>
    </row>
    <row r="211" spans="2:26" ht="15" customHeight="1" x14ac:dyDescent="0.25">
      <c r="B211" s="841" t="s">
        <v>1677</v>
      </c>
      <c r="C211" s="624" t="s">
        <v>1678</v>
      </c>
      <c r="D211" s="625"/>
      <c r="E211" s="462" t="s">
        <v>216</v>
      </c>
      <c r="F211" s="459">
        <v>100</v>
      </c>
      <c r="G211" s="459">
        <v>0</v>
      </c>
      <c r="H211" s="459">
        <v>0</v>
      </c>
      <c r="I211" s="459">
        <v>0</v>
      </c>
      <c r="J211" s="460">
        <v>0</v>
      </c>
      <c r="K211" s="460">
        <v>0</v>
      </c>
      <c r="L211" s="460">
        <v>0</v>
      </c>
      <c r="M211" s="460">
        <v>0</v>
      </c>
      <c r="N211" s="460">
        <v>0</v>
      </c>
      <c r="O211" s="460">
        <v>0</v>
      </c>
      <c r="P211" s="460">
        <v>0</v>
      </c>
      <c r="Q211" s="460">
        <v>0</v>
      </c>
      <c r="R211" s="460">
        <v>0</v>
      </c>
      <c r="S211" s="460">
        <v>0</v>
      </c>
      <c r="T211" s="460">
        <v>0</v>
      </c>
      <c r="U211" s="460">
        <v>0</v>
      </c>
      <c r="V211" s="460">
        <v>0</v>
      </c>
      <c r="W211" s="460">
        <v>0</v>
      </c>
      <c r="X211" s="460">
        <f t="shared" si="11"/>
        <v>1</v>
      </c>
      <c r="Y211" s="1073"/>
      <c r="Z211" s="989"/>
    </row>
    <row r="212" spans="2:26" x14ac:dyDescent="0.25">
      <c r="B212" s="842"/>
      <c r="C212" s="626"/>
      <c r="D212" s="627"/>
      <c r="E212" s="512" t="s">
        <v>1664</v>
      </c>
      <c r="F212" s="461">
        <v>100</v>
      </c>
      <c r="G212" s="461">
        <v>0</v>
      </c>
      <c r="H212" s="461">
        <v>0</v>
      </c>
      <c r="I212" s="461">
        <v>0</v>
      </c>
      <c r="J212" s="461">
        <v>0</v>
      </c>
      <c r="K212" s="461">
        <v>0</v>
      </c>
      <c r="L212" s="461">
        <v>0</v>
      </c>
      <c r="M212" s="461">
        <v>0</v>
      </c>
      <c r="N212" s="461">
        <v>0</v>
      </c>
      <c r="O212" s="461">
        <v>0</v>
      </c>
      <c r="P212" s="461">
        <v>0</v>
      </c>
      <c r="Q212" s="461">
        <v>0</v>
      </c>
      <c r="R212" s="461">
        <v>0</v>
      </c>
      <c r="S212" s="461">
        <v>0</v>
      </c>
      <c r="T212" s="461">
        <v>0</v>
      </c>
      <c r="U212" s="461">
        <v>0</v>
      </c>
      <c r="V212" s="461">
        <v>0</v>
      </c>
      <c r="W212" s="461">
        <v>0</v>
      </c>
      <c r="X212" s="490">
        <f t="shared" si="11"/>
        <v>1</v>
      </c>
      <c r="Y212" s="1073"/>
      <c r="Z212" s="989"/>
    </row>
    <row r="213" spans="2:26" ht="24" customHeight="1" x14ac:dyDescent="0.25">
      <c r="B213" s="841" t="s">
        <v>1679</v>
      </c>
      <c r="C213" s="616" t="s">
        <v>1680</v>
      </c>
      <c r="D213" s="617"/>
      <c r="E213" s="462" t="s">
        <v>216</v>
      </c>
      <c r="F213" s="459">
        <v>100</v>
      </c>
      <c r="G213" s="459">
        <v>0</v>
      </c>
      <c r="H213" s="459">
        <v>0</v>
      </c>
      <c r="I213" s="459">
        <v>0</v>
      </c>
      <c r="J213" s="460">
        <v>0</v>
      </c>
      <c r="K213" s="460">
        <v>0</v>
      </c>
      <c r="L213" s="460">
        <v>0</v>
      </c>
      <c r="M213" s="460">
        <v>0</v>
      </c>
      <c r="N213" s="460">
        <v>0</v>
      </c>
      <c r="O213" s="460">
        <v>0</v>
      </c>
      <c r="P213" s="460">
        <v>0</v>
      </c>
      <c r="Q213" s="460">
        <v>0</v>
      </c>
      <c r="R213" s="460">
        <v>0</v>
      </c>
      <c r="S213" s="460">
        <v>0</v>
      </c>
      <c r="T213" s="460">
        <v>0</v>
      </c>
      <c r="U213" s="460">
        <v>0</v>
      </c>
      <c r="V213" s="460">
        <v>0</v>
      </c>
      <c r="W213" s="460">
        <v>0</v>
      </c>
      <c r="X213" s="460">
        <f t="shared" si="11"/>
        <v>1</v>
      </c>
      <c r="Y213" s="1073"/>
      <c r="Z213" s="989"/>
    </row>
    <row r="214" spans="2:26" ht="19.5" customHeight="1" x14ac:dyDescent="0.25">
      <c r="B214" s="842"/>
      <c r="C214" s="618"/>
      <c r="D214" s="619"/>
      <c r="E214" s="512" t="s">
        <v>1664</v>
      </c>
      <c r="F214" s="461">
        <v>100</v>
      </c>
      <c r="G214" s="461">
        <v>0</v>
      </c>
      <c r="H214" s="461">
        <v>0</v>
      </c>
      <c r="I214" s="461">
        <v>0</v>
      </c>
      <c r="J214" s="461">
        <v>0</v>
      </c>
      <c r="K214" s="461">
        <v>0</v>
      </c>
      <c r="L214" s="461">
        <v>0</v>
      </c>
      <c r="M214" s="461">
        <v>0</v>
      </c>
      <c r="N214" s="461">
        <v>0</v>
      </c>
      <c r="O214" s="461">
        <v>0</v>
      </c>
      <c r="P214" s="461">
        <v>0</v>
      </c>
      <c r="Q214" s="461">
        <v>0</v>
      </c>
      <c r="R214" s="461">
        <v>0</v>
      </c>
      <c r="S214" s="461">
        <v>0</v>
      </c>
      <c r="T214" s="461">
        <v>0</v>
      </c>
      <c r="U214" s="461">
        <v>0</v>
      </c>
      <c r="V214" s="461">
        <v>0</v>
      </c>
      <c r="W214" s="461">
        <v>0</v>
      </c>
      <c r="X214" s="490">
        <f t="shared" si="11"/>
        <v>1</v>
      </c>
      <c r="Y214" s="1073"/>
      <c r="Z214" s="989"/>
    </row>
    <row r="215" spans="2:26" x14ac:dyDescent="0.25">
      <c r="B215" s="841" t="s">
        <v>1681</v>
      </c>
      <c r="C215" s="624" t="s">
        <v>1682</v>
      </c>
      <c r="D215" s="625"/>
      <c r="E215" s="462" t="s">
        <v>216</v>
      </c>
      <c r="F215" s="459">
        <v>100</v>
      </c>
      <c r="G215" s="459">
        <v>0</v>
      </c>
      <c r="H215" s="459">
        <v>0</v>
      </c>
      <c r="I215" s="459">
        <v>0</v>
      </c>
      <c r="J215" s="460">
        <v>0</v>
      </c>
      <c r="K215" s="460">
        <v>0</v>
      </c>
      <c r="L215" s="460">
        <v>0</v>
      </c>
      <c r="M215" s="460">
        <v>0</v>
      </c>
      <c r="N215" s="460">
        <v>0</v>
      </c>
      <c r="O215" s="460">
        <v>0</v>
      </c>
      <c r="P215" s="460">
        <v>0</v>
      </c>
      <c r="Q215" s="460">
        <v>0</v>
      </c>
      <c r="R215" s="460">
        <v>0</v>
      </c>
      <c r="S215" s="460">
        <v>0</v>
      </c>
      <c r="T215" s="460">
        <v>0</v>
      </c>
      <c r="U215" s="460">
        <v>0</v>
      </c>
      <c r="V215" s="460">
        <v>0</v>
      </c>
      <c r="W215" s="460">
        <v>0</v>
      </c>
      <c r="X215" s="460">
        <f t="shared" si="11"/>
        <v>1</v>
      </c>
      <c r="Y215" s="1073"/>
      <c r="Z215" s="989"/>
    </row>
    <row r="216" spans="2:26" x14ac:dyDescent="0.25">
      <c r="B216" s="842"/>
      <c r="C216" s="626"/>
      <c r="D216" s="627"/>
      <c r="E216" s="512" t="s">
        <v>1664</v>
      </c>
      <c r="F216" s="461">
        <v>100</v>
      </c>
      <c r="G216" s="461">
        <v>0</v>
      </c>
      <c r="H216" s="461">
        <v>0</v>
      </c>
      <c r="I216" s="461">
        <v>0</v>
      </c>
      <c r="J216" s="461">
        <v>0</v>
      </c>
      <c r="K216" s="461">
        <v>0</v>
      </c>
      <c r="L216" s="461">
        <v>0</v>
      </c>
      <c r="M216" s="461">
        <v>0</v>
      </c>
      <c r="N216" s="461">
        <v>0</v>
      </c>
      <c r="O216" s="461">
        <v>0</v>
      </c>
      <c r="P216" s="461">
        <v>0</v>
      </c>
      <c r="Q216" s="461">
        <v>0</v>
      </c>
      <c r="R216" s="461">
        <v>0</v>
      </c>
      <c r="S216" s="461">
        <v>0</v>
      </c>
      <c r="T216" s="461">
        <v>0</v>
      </c>
      <c r="U216" s="461">
        <v>0</v>
      </c>
      <c r="V216" s="461">
        <v>0</v>
      </c>
      <c r="W216" s="461">
        <v>0</v>
      </c>
      <c r="X216" s="490">
        <f t="shared" si="11"/>
        <v>1</v>
      </c>
      <c r="Y216" s="1073"/>
      <c r="Z216" s="989"/>
    </row>
    <row r="217" spans="2:26" ht="39.6" hidden="1" customHeight="1" x14ac:dyDescent="0.25">
      <c r="B217" s="506"/>
      <c r="C217" s="865" t="s">
        <v>1765</v>
      </c>
      <c r="D217" s="865"/>
      <c r="E217" s="815"/>
      <c r="F217" s="815"/>
      <c r="G217" s="815"/>
      <c r="H217" s="815"/>
      <c r="I217" s="815"/>
      <c r="J217" s="815"/>
      <c r="K217" s="815"/>
      <c r="L217" s="815"/>
      <c r="M217" s="815"/>
      <c r="N217" s="815"/>
      <c r="O217" s="815"/>
      <c r="P217" s="815"/>
      <c r="Q217" s="815"/>
      <c r="R217" s="815"/>
      <c r="S217" s="815"/>
      <c r="T217" s="815"/>
      <c r="U217" s="815"/>
      <c r="V217" s="815"/>
      <c r="W217" s="815"/>
      <c r="X217" s="816"/>
      <c r="Y217" s="1073"/>
      <c r="Z217" s="989"/>
    </row>
    <row r="218" spans="2:26" ht="39.6" hidden="1" customHeight="1" x14ac:dyDescent="0.25">
      <c r="B218" s="506"/>
      <c r="C218" s="866"/>
      <c r="D218" s="866"/>
      <c r="E218" s="844"/>
      <c r="F218" s="844"/>
      <c r="G218" s="844"/>
      <c r="H218" s="844"/>
      <c r="I218" s="844"/>
      <c r="J218" s="844"/>
      <c r="K218" s="844"/>
      <c r="L218" s="844"/>
      <c r="M218" s="844"/>
      <c r="N218" s="844"/>
      <c r="O218" s="844"/>
      <c r="P218" s="844"/>
      <c r="Q218" s="844"/>
      <c r="R218" s="844"/>
      <c r="S218" s="844"/>
      <c r="T218" s="844"/>
      <c r="U218" s="844"/>
      <c r="V218" s="844"/>
      <c r="W218" s="844"/>
      <c r="X218" s="845"/>
      <c r="Y218" s="1073"/>
      <c r="Z218" s="989"/>
    </row>
    <row r="219" spans="2:26" ht="31.15" customHeight="1" x14ac:dyDescent="0.25">
      <c r="B219" s="883" t="s">
        <v>1854</v>
      </c>
      <c r="C219" s="632" t="s">
        <v>1906</v>
      </c>
      <c r="D219" s="633"/>
      <c r="E219" s="520" t="s">
        <v>216</v>
      </c>
      <c r="F219" s="459">
        <v>0</v>
      </c>
      <c r="G219" s="459">
        <v>0</v>
      </c>
      <c r="H219" s="459">
        <v>0</v>
      </c>
      <c r="I219" s="459">
        <v>0</v>
      </c>
      <c r="J219" s="460">
        <v>0</v>
      </c>
      <c r="K219" s="460">
        <v>0</v>
      </c>
      <c r="L219" s="460">
        <v>0</v>
      </c>
      <c r="M219" s="460">
        <v>100</v>
      </c>
      <c r="N219" s="460">
        <v>0</v>
      </c>
      <c r="O219" s="460">
        <v>0</v>
      </c>
      <c r="P219" s="460">
        <v>0</v>
      </c>
      <c r="Q219" s="460">
        <v>0</v>
      </c>
      <c r="R219" s="460">
        <v>0</v>
      </c>
      <c r="S219" s="460">
        <v>0</v>
      </c>
      <c r="T219" s="460">
        <v>0</v>
      </c>
      <c r="U219" s="460">
        <v>0</v>
      </c>
      <c r="V219" s="460">
        <v>0</v>
      </c>
      <c r="W219" s="460">
        <v>0</v>
      </c>
      <c r="X219" s="460">
        <f ca="1">SUM(F219:X219)/100</f>
        <v>0</v>
      </c>
      <c r="Y219" s="1073"/>
      <c r="Z219" s="989"/>
    </row>
    <row r="220" spans="2:26" ht="27.6" customHeight="1" x14ac:dyDescent="0.25">
      <c r="B220" s="884"/>
      <c r="C220" s="634"/>
      <c r="D220" s="635"/>
      <c r="E220" s="501" t="s">
        <v>1664</v>
      </c>
      <c r="F220" s="461">
        <v>0</v>
      </c>
      <c r="G220" s="461">
        <v>0</v>
      </c>
      <c r="H220" s="461">
        <v>0</v>
      </c>
      <c r="I220" s="461">
        <v>0</v>
      </c>
      <c r="J220" s="461">
        <v>0</v>
      </c>
      <c r="K220" s="461">
        <v>0</v>
      </c>
      <c r="L220" s="461">
        <v>0</v>
      </c>
      <c r="M220" s="461">
        <v>5</v>
      </c>
      <c r="N220" s="461">
        <v>0</v>
      </c>
      <c r="O220" s="461">
        <v>0</v>
      </c>
      <c r="P220" s="461">
        <v>0</v>
      </c>
      <c r="Q220" s="461">
        <v>0</v>
      </c>
      <c r="R220" s="461">
        <v>0</v>
      </c>
      <c r="S220" s="461">
        <v>0</v>
      </c>
      <c r="T220" s="461">
        <v>0</v>
      </c>
      <c r="U220" s="461">
        <v>0</v>
      </c>
      <c r="V220" s="461">
        <v>0</v>
      </c>
      <c r="W220" s="461">
        <v>0</v>
      </c>
      <c r="X220" s="490">
        <f t="shared" ref="X220:X222" ca="1" si="12">SUM(F220:X220)/100</f>
        <v>0</v>
      </c>
      <c r="Y220" s="1073"/>
      <c r="Z220" s="989"/>
    </row>
    <row r="221" spans="2:26" ht="43.5" customHeight="1" x14ac:dyDescent="0.25">
      <c r="B221" s="883" t="s">
        <v>1854</v>
      </c>
      <c r="C221" s="624" t="s">
        <v>1907</v>
      </c>
      <c r="D221" s="625"/>
      <c r="E221" s="520" t="s">
        <v>216</v>
      </c>
      <c r="F221" s="459">
        <v>0</v>
      </c>
      <c r="G221" s="459">
        <v>0</v>
      </c>
      <c r="H221" s="459">
        <v>0</v>
      </c>
      <c r="I221" s="459">
        <v>0</v>
      </c>
      <c r="J221" s="460">
        <v>0</v>
      </c>
      <c r="K221" s="460">
        <v>30</v>
      </c>
      <c r="L221" s="460">
        <v>30</v>
      </c>
      <c r="M221" s="460">
        <v>40</v>
      </c>
      <c r="N221" s="460">
        <v>0</v>
      </c>
      <c r="O221" s="460">
        <v>0</v>
      </c>
      <c r="P221" s="460">
        <v>0</v>
      </c>
      <c r="Q221" s="460">
        <v>0</v>
      </c>
      <c r="R221" s="460">
        <v>0</v>
      </c>
      <c r="S221" s="460">
        <v>0</v>
      </c>
      <c r="T221" s="460">
        <v>0</v>
      </c>
      <c r="U221" s="460">
        <v>0</v>
      </c>
      <c r="V221" s="460">
        <v>0</v>
      </c>
      <c r="W221" s="460">
        <v>0</v>
      </c>
      <c r="X221" s="460">
        <f t="shared" ca="1" si="12"/>
        <v>0</v>
      </c>
      <c r="Y221" s="1073"/>
      <c r="Z221" s="989"/>
    </row>
    <row r="222" spans="2:26" ht="41.25" customHeight="1" x14ac:dyDescent="0.25">
      <c r="B222" s="884"/>
      <c r="C222" s="626"/>
      <c r="D222" s="627"/>
      <c r="E222" s="513" t="s">
        <v>1664</v>
      </c>
      <c r="F222" s="461">
        <v>0</v>
      </c>
      <c r="G222" s="461">
        <v>0</v>
      </c>
      <c r="H222" s="461">
        <v>0</v>
      </c>
      <c r="I222" s="461">
        <v>0</v>
      </c>
      <c r="J222" s="461">
        <v>0</v>
      </c>
      <c r="K222" s="461">
        <v>5</v>
      </c>
      <c r="L222" s="461">
        <v>0</v>
      </c>
      <c r="M222" s="461">
        <v>0</v>
      </c>
      <c r="N222" s="461">
        <v>0</v>
      </c>
      <c r="O222" s="461">
        <v>0</v>
      </c>
      <c r="P222" s="461">
        <v>0</v>
      </c>
      <c r="Q222" s="461">
        <v>0</v>
      </c>
      <c r="R222" s="461">
        <v>0</v>
      </c>
      <c r="S222" s="461">
        <v>0</v>
      </c>
      <c r="T222" s="461">
        <v>0</v>
      </c>
      <c r="U222" s="461">
        <v>0</v>
      </c>
      <c r="V222" s="461">
        <v>0</v>
      </c>
      <c r="W222" s="461">
        <v>0</v>
      </c>
      <c r="X222" s="490">
        <f t="shared" ca="1" si="12"/>
        <v>0</v>
      </c>
      <c r="Y222" s="1073"/>
      <c r="Z222" s="989"/>
    </row>
    <row r="223" spans="2:26" ht="148.5" customHeight="1" x14ac:dyDescent="0.25">
      <c r="B223" s="881" t="s">
        <v>1855</v>
      </c>
      <c r="C223" s="867" t="s">
        <v>1822</v>
      </c>
      <c r="D223" s="868"/>
      <c r="E223" s="496" t="s">
        <v>216</v>
      </c>
      <c r="F223" s="459">
        <v>10</v>
      </c>
      <c r="G223" s="459">
        <v>20</v>
      </c>
      <c r="H223" s="459">
        <v>10</v>
      </c>
      <c r="I223" s="459">
        <v>10</v>
      </c>
      <c r="J223" s="460">
        <v>20</v>
      </c>
      <c r="K223" s="460">
        <v>10</v>
      </c>
      <c r="L223" s="460">
        <v>20</v>
      </c>
      <c r="M223" s="460">
        <v>0</v>
      </c>
      <c r="N223" s="460">
        <v>0</v>
      </c>
      <c r="O223" s="460">
        <v>0</v>
      </c>
      <c r="P223" s="460">
        <v>0</v>
      </c>
      <c r="Q223" s="460">
        <v>0</v>
      </c>
      <c r="R223" s="460">
        <v>0</v>
      </c>
      <c r="S223" s="460">
        <v>0</v>
      </c>
      <c r="T223" s="460">
        <v>0</v>
      </c>
      <c r="U223" s="460">
        <v>0</v>
      </c>
      <c r="V223" s="460">
        <v>0</v>
      </c>
      <c r="W223" s="460">
        <v>0</v>
      </c>
      <c r="X223" s="460">
        <f t="shared" si="11"/>
        <v>1</v>
      </c>
      <c r="Y223" s="1073"/>
      <c r="Z223" s="989"/>
    </row>
    <row r="224" spans="2:26" ht="102" customHeight="1" x14ac:dyDescent="0.25">
      <c r="B224" s="882"/>
      <c r="C224" s="600"/>
      <c r="D224" s="601"/>
      <c r="E224" s="512" t="s">
        <v>1664</v>
      </c>
      <c r="F224" s="461">
        <v>10</v>
      </c>
      <c r="G224" s="461">
        <v>20</v>
      </c>
      <c r="H224" s="461">
        <v>10</v>
      </c>
      <c r="I224" s="461">
        <v>20</v>
      </c>
      <c r="J224" s="461">
        <v>20</v>
      </c>
      <c r="K224" s="461">
        <v>10</v>
      </c>
      <c r="L224" s="461">
        <v>10</v>
      </c>
      <c r="M224" s="461">
        <v>0</v>
      </c>
      <c r="N224" s="461">
        <v>0</v>
      </c>
      <c r="O224" s="461">
        <v>0</v>
      </c>
      <c r="P224" s="461">
        <v>0</v>
      </c>
      <c r="Q224" s="461">
        <v>0</v>
      </c>
      <c r="R224" s="461">
        <v>0</v>
      </c>
      <c r="S224" s="461">
        <v>0</v>
      </c>
      <c r="T224" s="461">
        <v>0</v>
      </c>
      <c r="U224" s="461">
        <v>0</v>
      </c>
      <c r="V224" s="461">
        <v>0</v>
      </c>
      <c r="W224" s="461">
        <v>0</v>
      </c>
      <c r="X224" s="490">
        <f t="shared" si="11"/>
        <v>1</v>
      </c>
      <c r="Y224" s="1073"/>
      <c r="Z224" s="989"/>
    </row>
    <row r="225" spans="2:26" ht="19.5" customHeight="1" x14ac:dyDescent="0.25">
      <c r="B225" s="881" t="s">
        <v>1856</v>
      </c>
      <c r="C225" s="606" t="s">
        <v>1823</v>
      </c>
      <c r="D225" s="607"/>
      <c r="E225" s="462" t="s">
        <v>216</v>
      </c>
      <c r="F225" s="459">
        <v>10</v>
      </c>
      <c r="G225" s="459">
        <v>20</v>
      </c>
      <c r="H225" s="459">
        <v>10</v>
      </c>
      <c r="I225" s="459">
        <v>20</v>
      </c>
      <c r="J225" s="460">
        <v>20</v>
      </c>
      <c r="K225" s="460">
        <v>10</v>
      </c>
      <c r="L225" s="460">
        <v>10</v>
      </c>
      <c r="M225" s="460">
        <v>0</v>
      </c>
      <c r="N225" s="460">
        <v>0</v>
      </c>
      <c r="O225" s="460">
        <v>0</v>
      </c>
      <c r="P225" s="460">
        <v>0</v>
      </c>
      <c r="Q225" s="460">
        <v>0</v>
      </c>
      <c r="R225" s="460">
        <v>0</v>
      </c>
      <c r="S225" s="460">
        <v>0</v>
      </c>
      <c r="T225" s="460">
        <v>0</v>
      </c>
      <c r="U225" s="460">
        <v>0</v>
      </c>
      <c r="V225" s="460">
        <v>0</v>
      </c>
      <c r="W225" s="460">
        <v>0</v>
      </c>
      <c r="X225" s="460">
        <f t="shared" si="11"/>
        <v>1</v>
      </c>
      <c r="Y225" s="1073"/>
      <c r="Z225" s="989"/>
    </row>
    <row r="226" spans="2:26" ht="19.5" customHeight="1" x14ac:dyDescent="0.25">
      <c r="B226" s="882"/>
      <c r="C226" s="610"/>
      <c r="D226" s="611"/>
      <c r="E226" s="512" t="s">
        <v>1664</v>
      </c>
      <c r="F226" s="461">
        <v>10</v>
      </c>
      <c r="G226" s="461">
        <v>20</v>
      </c>
      <c r="H226" s="461">
        <v>10</v>
      </c>
      <c r="I226" s="461">
        <v>20</v>
      </c>
      <c r="J226" s="461">
        <v>20</v>
      </c>
      <c r="K226" s="461">
        <v>10</v>
      </c>
      <c r="L226" s="461">
        <v>0</v>
      </c>
      <c r="M226" s="461">
        <v>0</v>
      </c>
      <c r="N226" s="461">
        <v>0</v>
      </c>
      <c r="O226" s="461">
        <v>0</v>
      </c>
      <c r="P226" s="461">
        <v>0</v>
      </c>
      <c r="Q226" s="461">
        <v>0</v>
      </c>
      <c r="R226" s="461">
        <v>1</v>
      </c>
      <c r="S226" s="461">
        <v>1</v>
      </c>
      <c r="T226" s="461">
        <v>2</v>
      </c>
      <c r="U226" s="461">
        <v>0</v>
      </c>
      <c r="V226" s="461">
        <v>0</v>
      </c>
      <c r="W226" s="461">
        <v>0</v>
      </c>
      <c r="X226" s="490">
        <f t="shared" si="11"/>
        <v>0.94</v>
      </c>
      <c r="Y226" s="1073"/>
      <c r="Z226" s="989"/>
    </row>
    <row r="227" spans="2:26" ht="54.75" hidden="1" customHeight="1" x14ac:dyDescent="0.25">
      <c r="B227" s="881" t="s">
        <v>1857</v>
      </c>
      <c r="C227" s="598" t="s">
        <v>1771</v>
      </c>
      <c r="D227" s="598"/>
      <c r="E227" s="508" t="s">
        <v>216</v>
      </c>
      <c r="F227" s="461">
        <v>0</v>
      </c>
      <c r="G227" s="461">
        <v>0</v>
      </c>
      <c r="H227" s="461">
        <v>0</v>
      </c>
      <c r="I227" s="461">
        <v>0</v>
      </c>
      <c r="J227" s="461">
        <v>0</v>
      </c>
      <c r="K227" s="461">
        <v>0</v>
      </c>
      <c r="L227" s="461">
        <v>0</v>
      </c>
      <c r="M227" s="461">
        <v>0</v>
      </c>
      <c r="N227" s="461">
        <v>25</v>
      </c>
      <c r="O227" s="461">
        <v>25</v>
      </c>
      <c r="P227" s="461">
        <v>25</v>
      </c>
      <c r="Q227" s="461"/>
      <c r="R227" s="461"/>
      <c r="S227" s="461"/>
      <c r="T227" s="461"/>
      <c r="U227" s="461">
        <v>25</v>
      </c>
      <c r="V227" s="461"/>
      <c r="W227" s="461"/>
      <c r="X227" s="460">
        <f t="shared" si="11"/>
        <v>1</v>
      </c>
      <c r="Y227" s="1073"/>
      <c r="Z227" s="989"/>
    </row>
    <row r="228" spans="2:26" ht="27.6" hidden="1" customHeight="1" x14ac:dyDescent="0.25">
      <c r="B228" s="882"/>
      <c r="C228" s="600"/>
      <c r="D228" s="600"/>
      <c r="E228" s="508" t="s">
        <v>1664</v>
      </c>
      <c r="F228" s="461">
        <v>0</v>
      </c>
      <c r="G228" s="461">
        <v>0</v>
      </c>
      <c r="H228" s="461">
        <v>0</v>
      </c>
      <c r="I228" s="461">
        <v>0</v>
      </c>
      <c r="J228" s="461">
        <v>0</v>
      </c>
      <c r="K228" s="461">
        <v>0</v>
      </c>
      <c r="L228" s="461">
        <v>0</v>
      </c>
      <c r="M228" s="461">
        <v>0</v>
      </c>
      <c r="N228" s="461">
        <v>0</v>
      </c>
      <c r="O228" s="461">
        <v>0</v>
      </c>
      <c r="P228" s="461">
        <v>0</v>
      </c>
      <c r="Q228" s="461"/>
      <c r="R228" s="461"/>
      <c r="S228" s="461"/>
      <c r="T228" s="461"/>
      <c r="U228" s="461">
        <v>0</v>
      </c>
      <c r="V228" s="461"/>
      <c r="W228" s="461"/>
      <c r="X228" s="460">
        <f t="shared" si="11"/>
        <v>0</v>
      </c>
      <c r="Y228" s="1073"/>
      <c r="Z228" s="989"/>
    </row>
    <row r="229" spans="2:26" x14ac:dyDescent="0.25">
      <c r="B229" s="881" t="s">
        <v>1858</v>
      </c>
      <c r="C229" s="869" t="s">
        <v>1803</v>
      </c>
      <c r="D229" s="870"/>
      <c r="E229" s="462" t="s">
        <v>216</v>
      </c>
      <c r="F229" s="459">
        <v>0</v>
      </c>
      <c r="G229" s="459">
        <v>0</v>
      </c>
      <c r="H229" s="459">
        <v>0</v>
      </c>
      <c r="I229" s="459">
        <v>0</v>
      </c>
      <c r="J229" s="460">
        <v>0</v>
      </c>
      <c r="K229" s="460">
        <v>0</v>
      </c>
      <c r="L229" s="460">
        <v>0</v>
      </c>
      <c r="M229" s="460">
        <v>0</v>
      </c>
      <c r="N229" s="460">
        <v>25</v>
      </c>
      <c r="O229" s="460">
        <v>25</v>
      </c>
      <c r="P229" s="460">
        <v>25</v>
      </c>
      <c r="Q229" s="460">
        <v>0</v>
      </c>
      <c r="R229" s="460">
        <v>0</v>
      </c>
      <c r="S229" s="460">
        <v>0</v>
      </c>
      <c r="T229" s="460">
        <v>0</v>
      </c>
      <c r="U229" s="460">
        <v>25</v>
      </c>
      <c r="V229" s="460">
        <v>0</v>
      </c>
      <c r="W229" s="460">
        <v>0</v>
      </c>
      <c r="X229" s="460">
        <f t="shared" si="11"/>
        <v>1</v>
      </c>
      <c r="Y229" s="1073"/>
      <c r="Z229" s="989"/>
    </row>
    <row r="230" spans="2:26" x14ac:dyDescent="0.25">
      <c r="B230" s="882"/>
      <c r="C230" s="871"/>
      <c r="D230" s="872"/>
      <c r="E230" s="512" t="s">
        <v>1664</v>
      </c>
      <c r="F230" s="461">
        <v>0</v>
      </c>
      <c r="G230" s="461">
        <v>0</v>
      </c>
      <c r="H230" s="461">
        <v>0</v>
      </c>
      <c r="I230" s="461">
        <v>4</v>
      </c>
      <c r="J230" s="461">
        <v>10</v>
      </c>
      <c r="K230" s="461">
        <v>10</v>
      </c>
      <c r="L230" s="461">
        <v>10</v>
      </c>
      <c r="M230" s="461">
        <v>10</v>
      </c>
      <c r="N230" s="461">
        <v>10</v>
      </c>
      <c r="O230" s="461">
        <v>5</v>
      </c>
      <c r="P230" s="461">
        <v>5</v>
      </c>
      <c r="Q230" s="461">
        <v>1</v>
      </c>
      <c r="R230" s="461">
        <v>5</v>
      </c>
      <c r="S230" s="461">
        <v>10</v>
      </c>
      <c r="T230" s="461">
        <v>10</v>
      </c>
      <c r="U230" s="461">
        <v>10</v>
      </c>
      <c r="V230" s="461">
        <v>0</v>
      </c>
      <c r="W230" s="461">
        <v>0</v>
      </c>
      <c r="X230" s="490">
        <f t="shared" si="11"/>
        <v>1</v>
      </c>
      <c r="Y230" s="1073"/>
      <c r="Z230" s="989"/>
    </row>
    <row r="231" spans="2:26" ht="37.9" hidden="1" customHeight="1" x14ac:dyDescent="0.25">
      <c r="B231" s="881" t="s">
        <v>1860</v>
      </c>
      <c r="C231" s="628" t="s">
        <v>1772</v>
      </c>
      <c r="D231" s="628"/>
      <c r="E231" s="815"/>
      <c r="F231" s="815"/>
      <c r="G231" s="815"/>
      <c r="H231" s="815"/>
      <c r="I231" s="815"/>
      <c r="J231" s="815"/>
      <c r="K231" s="815"/>
      <c r="L231" s="815"/>
      <c r="M231" s="815"/>
      <c r="N231" s="815"/>
      <c r="O231" s="815"/>
      <c r="P231" s="815"/>
      <c r="Q231" s="815"/>
      <c r="R231" s="815"/>
      <c r="S231" s="815"/>
      <c r="T231" s="815"/>
      <c r="U231" s="815"/>
      <c r="V231" s="815"/>
      <c r="W231" s="815"/>
      <c r="X231" s="816"/>
      <c r="Y231" s="1073"/>
      <c r="Z231" s="989"/>
    </row>
    <row r="232" spans="2:26" ht="38.450000000000003" hidden="1" customHeight="1" x14ac:dyDescent="0.25">
      <c r="B232" s="882"/>
      <c r="C232" s="630"/>
      <c r="D232" s="630"/>
      <c r="E232" s="1009"/>
      <c r="F232" s="1009"/>
      <c r="G232" s="1009"/>
      <c r="H232" s="1009"/>
      <c r="I232" s="1009"/>
      <c r="J232" s="1009"/>
      <c r="K232" s="1009"/>
      <c r="L232" s="1009"/>
      <c r="M232" s="1009"/>
      <c r="N232" s="1009"/>
      <c r="O232" s="1009"/>
      <c r="P232" s="1009"/>
      <c r="Q232" s="1009"/>
      <c r="R232" s="1009"/>
      <c r="S232" s="1009"/>
      <c r="T232" s="1009"/>
      <c r="U232" s="1009"/>
      <c r="V232" s="1009"/>
      <c r="W232" s="1009"/>
      <c r="X232" s="1010"/>
      <c r="Y232" s="1073"/>
      <c r="Z232" s="989"/>
    </row>
    <row r="233" spans="2:26" x14ac:dyDescent="0.25">
      <c r="B233" s="881" t="s">
        <v>1861</v>
      </c>
      <c r="C233" s="873" t="s">
        <v>1824</v>
      </c>
      <c r="D233" s="874"/>
      <c r="E233" s="462" t="s">
        <v>216</v>
      </c>
      <c r="F233" s="459">
        <v>0</v>
      </c>
      <c r="G233" s="459">
        <v>0</v>
      </c>
      <c r="H233" s="459">
        <v>0</v>
      </c>
      <c r="I233" s="459">
        <v>0</v>
      </c>
      <c r="J233" s="460">
        <v>0</v>
      </c>
      <c r="K233" s="460">
        <v>0</v>
      </c>
      <c r="L233" s="460">
        <v>0</v>
      </c>
      <c r="M233" s="460">
        <v>100</v>
      </c>
      <c r="N233" s="460">
        <v>0</v>
      </c>
      <c r="O233" s="460">
        <v>0</v>
      </c>
      <c r="P233" s="460">
        <v>0</v>
      </c>
      <c r="Q233" s="460">
        <v>0</v>
      </c>
      <c r="R233" s="460">
        <v>0</v>
      </c>
      <c r="S233" s="460">
        <v>0</v>
      </c>
      <c r="T233" s="460">
        <v>0</v>
      </c>
      <c r="U233" s="460">
        <v>0</v>
      </c>
      <c r="V233" s="460">
        <v>0</v>
      </c>
      <c r="W233" s="460">
        <v>0</v>
      </c>
      <c r="X233" s="460">
        <f t="shared" si="11"/>
        <v>1</v>
      </c>
      <c r="Y233" s="1073"/>
      <c r="Z233" s="989"/>
    </row>
    <row r="234" spans="2:26" x14ac:dyDescent="0.25">
      <c r="B234" s="882"/>
      <c r="C234" s="875"/>
      <c r="D234" s="876"/>
      <c r="E234" s="512" t="s">
        <v>1664</v>
      </c>
      <c r="F234" s="461">
        <v>0</v>
      </c>
      <c r="G234" s="461">
        <v>0</v>
      </c>
      <c r="H234" s="461">
        <v>0</v>
      </c>
      <c r="I234" s="461">
        <v>10</v>
      </c>
      <c r="J234" s="461">
        <v>10</v>
      </c>
      <c r="K234" s="461">
        <v>10</v>
      </c>
      <c r="L234" s="461">
        <v>10</v>
      </c>
      <c r="M234" s="461">
        <v>10</v>
      </c>
      <c r="N234" s="461">
        <v>10</v>
      </c>
      <c r="O234" s="461">
        <v>10</v>
      </c>
      <c r="P234" s="461">
        <v>5</v>
      </c>
      <c r="Q234" s="461">
        <v>5</v>
      </c>
      <c r="R234" s="461">
        <v>5</v>
      </c>
      <c r="S234" s="461">
        <v>5</v>
      </c>
      <c r="T234" s="461">
        <v>5</v>
      </c>
      <c r="U234" s="461">
        <v>5</v>
      </c>
      <c r="V234" s="461">
        <v>10</v>
      </c>
      <c r="W234" s="461">
        <v>0</v>
      </c>
      <c r="X234" s="490">
        <f t="shared" si="11"/>
        <v>1</v>
      </c>
      <c r="Y234" s="1073"/>
      <c r="Z234" s="989"/>
    </row>
    <row r="235" spans="2:26" ht="43.5" hidden="1" customHeight="1" x14ac:dyDescent="0.25">
      <c r="B235" s="881" t="s">
        <v>2090</v>
      </c>
      <c r="C235" s="628" t="s">
        <v>1773</v>
      </c>
      <c r="D235" s="629"/>
      <c r="E235" s="1003"/>
      <c r="F235" s="1004"/>
      <c r="G235" s="1004"/>
      <c r="H235" s="1004"/>
      <c r="I235" s="1004"/>
      <c r="J235" s="1004"/>
      <c r="K235" s="1004"/>
      <c r="L235" s="1004"/>
      <c r="M235" s="1004"/>
      <c r="N235" s="1004"/>
      <c r="O235" s="1004"/>
      <c r="P235" s="1004"/>
      <c r="Q235" s="1004"/>
      <c r="R235" s="1004"/>
      <c r="S235" s="1004"/>
      <c r="T235" s="1004"/>
      <c r="U235" s="1004"/>
      <c r="V235" s="1004"/>
      <c r="W235" s="1004"/>
      <c r="X235" s="1005"/>
      <c r="Y235" s="1073"/>
      <c r="Z235" s="989"/>
    </row>
    <row r="236" spans="2:26" ht="50.25" hidden="1" customHeight="1" x14ac:dyDescent="0.25">
      <c r="B236" s="882"/>
      <c r="C236" s="630"/>
      <c r="D236" s="631"/>
      <c r="E236" s="1006"/>
      <c r="F236" s="1007"/>
      <c r="G236" s="1007"/>
      <c r="H236" s="1007"/>
      <c r="I236" s="1007"/>
      <c r="J236" s="1007"/>
      <c r="K236" s="1007"/>
      <c r="L236" s="1007"/>
      <c r="M236" s="1007"/>
      <c r="N236" s="1007"/>
      <c r="O236" s="1007"/>
      <c r="P236" s="1007"/>
      <c r="Q236" s="1007"/>
      <c r="R236" s="1007"/>
      <c r="S236" s="1007"/>
      <c r="T236" s="1007"/>
      <c r="U236" s="1007"/>
      <c r="V236" s="1007"/>
      <c r="W236" s="1007"/>
      <c r="X236" s="1008"/>
      <c r="Y236" s="1073"/>
      <c r="Z236" s="989"/>
    </row>
    <row r="237" spans="2:26" x14ac:dyDescent="0.25">
      <c r="B237" s="881" t="s">
        <v>2091</v>
      </c>
      <c r="C237" s="616" t="s">
        <v>1859</v>
      </c>
      <c r="D237" s="617"/>
      <c r="E237" s="462" t="s">
        <v>216</v>
      </c>
      <c r="F237" s="459">
        <v>10</v>
      </c>
      <c r="G237" s="459">
        <v>10</v>
      </c>
      <c r="H237" s="459">
        <v>10</v>
      </c>
      <c r="I237" s="459">
        <v>10</v>
      </c>
      <c r="J237" s="460">
        <v>10</v>
      </c>
      <c r="K237" s="460">
        <v>10</v>
      </c>
      <c r="L237" s="460">
        <v>10</v>
      </c>
      <c r="M237" s="460">
        <v>10</v>
      </c>
      <c r="N237" s="460">
        <v>5</v>
      </c>
      <c r="O237" s="460">
        <v>5</v>
      </c>
      <c r="P237" s="460">
        <v>5</v>
      </c>
      <c r="Q237" s="460">
        <v>0</v>
      </c>
      <c r="R237" s="460">
        <v>0</v>
      </c>
      <c r="S237" s="460">
        <v>0</v>
      </c>
      <c r="T237" s="460">
        <v>0</v>
      </c>
      <c r="U237" s="460">
        <v>5</v>
      </c>
      <c r="V237" s="460">
        <v>0</v>
      </c>
      <c r="W237" s="460">
        <v>0</v>
      </c>
      <c r="X237" s="460">
        <f t="shared" si="11"/>
        <v>1</v>
      </c>
      <c r="Y237" s="1073"/>
      <c r="Z237" s="989"/>
    </row>
    <row r="238" spans="2:26" x14ac:dyDescent="0.25">
      <c r="B238" s="882"/>
      <c r="C238" s="618"/>
      <c r="D238" s="619"/>
      <c r="E238" s="512" t="s">
        <v>1664</v>
      </c>
      <c r="F238" s="461">
        <v>10</v>
      </c>
      <c r="G238" s="461">
        <v>10</v>
      </c>
      <c r="H238" s="461">
        <v>10</v>
      </c>
      <c r="I238" s="461">
        <v>10</v>
      </c>
      <c r="J238" s="461">
        <v>10</v>
      </c>
      <c r="K238" s="461">
        <v>10</v>
      </c>
      <c r="L238" s="461">
        <v>0</v>
      </c>
      <c r="M238" s="461">
        <v>0</v>
      </c>
      <c r="N238" s="461">
        <v>5</v>
      </c>
      <c r="O238" s="461">
        <v>10</v>
      </c>
      <c r="P238" s="461">
        <v>0</v>
      </c>
      <c r="Q238" s="461">
        <v>5</v>
      </c>
      <c r="R238" s="461">
        <v>5</v>
      </c>
      <c r="S238" s="461">
        <v>5</v>
      </c>
      <c r="T238" s="461">
        <v>5</v>
      </c>
      <c r="U238" s="461">
        <v>5</v>
      </c>
      <c r="V238" s="461">
        <v>0</v>
      </c>
      <c r="W238" s="461">
        <v>0</v>
      </c>
      <c r="X238" s="490">
        <f t="shared" si="11"/>
        <v>1</v>
      </c>
      <c r="Y238" s="1073"/>
      <c r="Z238" s="989"/>
    </row>
    <row r="239" spans="2:26" ht="46.5" hidden="1" customHeight="1" x14ac:dyDescent="0.25">
      <c r="B239" s="881" t="s">
        <v>2092</v>
      </c>
      <c r="C239" s="877" t="s">
        <v>1825</v>
      </c>
      <c r="D239" s="878"/>
      <c r="E239" s="1000"/>
      <c r="F239" s="1001"/>
      <c r="G239" s="1001"/>
      <c r="H239" s="1001"/>
      <c r="I239" s="1001"/>
      <c r="J239" s="1001"/>
      <c r="K239" s="1001"/>
      <c r="L239" s="1001"/>
      <c r="M239" s="1001"/>
      <c r="N239" s="1001"/>
      <c r="O239" s="1001"/>
      <c r="P239" s="1001"/>
      <c r="Q239" s="1001"/>
      <c r="R239" s="1001"/>
      <c r="S239" s="1001"/>
      <c r="T239" s="1001"/>
      <c r="U239" s="1001"/>
      <c r="V239" s="1001"/>
      <c r="W239" s="1001"/>
      <c r="X239" s="1002"/>
      <c r="Y239" s="1073"/>
      <c r="Z239" s="989"/>
    </row>
    <row r="240" spans="2:26" ht="54.75" hidden="1" customHeight="1" x14ac:dyDescent="0.25">
      <c r="B240" s="882"/>
      <c r="C240" s="879"/>
      <c r="D240" s="880"/>
      <c r="E240" s="1003"/>
      <c r="F240" s="1004"/>
      <c r="G240" s="1004"/>
      <c r="H240" s="1004"/>
      <c r="I240" s="1004"/>
      <c r="J240" s="1004"/>
      <c r="K240" s="1004"/>
      <c r="L240" s="1004"/>
      <c r="M240" s="1004"/>
      <c r="N240" s="1004"/>
      <c r="O240" s="1004"/>
      <c r="P240" s="1004"/>
      <c r="Q240" s="1004"/>
      <c r="R240" s="1004"/>
      <c r="S240" s="1004"/>
      <c r="T240" s="1004"/>
      <c r="U240" s="1004"/>
      <c r="V240" s="1004"/>
      <c r="W240" s="1004"/>
      <c r="X240" s="1005"/>
      <c r="Y240" s="1073"/>
      <c r="Z240" s="989"/>
    </row>
    <row r="241" spans="2:26" ht="78" customHeight="1" x14ac:dyDescent="0.25">
      <c r="B241" s="881" t="s">
        <v>2093</v>
      </c>
      <c r="C241" s="644" t="s">
        <v>1826</v>
      </c>
      <c r="D241" s="645"/>
      <c r="E241" s="462" t="s">
        <v>216</v>
      </c>
      <c r="F241" s="459">
        <v>0</v>
      </c>
      <c r="G241" s="459">
        <v>0</v>
      </c>
      <c r="H241" s="459">
        <v>0</v>
      </c>
      <c r="I241" s="459">
        <v>0</v>
      </c>
      <c r="J241" s="460">
        <v>0</v>
      </c>
      <c r="K241" s="460">
        <v>0</v>
      </c>
      <c r="L241" s="460">
        <v>0</v>
      </c>
      <c r="M241" s="460">
        <v>40</v>
      </c>
      <c r="N241" s="460">
        <v>40</v>
      </c>
      <c r="O241" s="460">
        <v>20</v>
      </c>
      <c r="P241" s="460">
        <v>0</v>
      </c>
      <c r="Q241" s="460">
        <v>0</v>
      </c>
      <c r="R241" s="460">
        <v>0</v>
      </c>
      <c r="S241" s="460">
        <v>0</v>
      </c>
      <c r="T241" s="460">
        <v>0</v>
      </c>
      <c r="U241" s="460">
        <v>0</v>
      </c>
      <c r="V241" s="460">
        <v>0</v>
      </c>
      <c r="W241" s="460">
        <v>0</v>
      </c>
      <c r="X241" s="460">
        <f t="shared" si="11"/>
        <v>1</v>
      </c>
      <c r="Y241" s="1073"/>
      <c r="Z241" s="989"/>
    </row>
    <row r="242" spans="2:26" ht="98.25" customHeight="1" x14ac:dyDescent="0.25">
      <c r="B242" s="882"/>
      <c r="C242" s="646"/>
      <c r="D242" s="647"/>
      <c r="E242" s="512" t="s">
        <v>1664</v>
      </c>
      <c r="F242" s="461">
        <v>0</v>
      </c>
      <c r="G242" s="461">
        <v>0</v>
      </c>
      <c r="H242" s="461">
        <v>0</v>
      </c>
      <c r="I242" s="461">
        <v>0</v>
      </c>
      <c r="J242" s="461">
        <v>0</v>
      </c>
      <c r="K242" s="461">
        <v>0</v>
      </c>
      <c r="L242" s="461">
        <v>10</v>
      </c>
      <c r="M242" s="461">
        <v>10</v>
      </c>
      <c r="N242" s="461">
        <v>10</v>
      </c>
      <c r="O242" s="461">
        <v>10</v>
      </c>
      <c r="P242" s="461">
        <v>10</v>
      </c>
      <c r="Q242" s="461">
        <v>10</v>
      </c>
      <c r="R242" s="461">
        <v>10</v>
      </c>
      <c r="S242" s="461">
        <v>10</v>
      </c>
      <c r="T242" s="461">
        <v>10</v>
      </c>
      <c r="U242" s="461">
        <v>10</v>
      </c>
      <c r="V242" s="461">
        <v>0</v>
      </c>
      <c r="W242" s="461">
        <v>0</v>
      </c>
      <c r="X242" s="490">
        <f t="shared" si="11"/>
        <v>1</v>
      </c>
      <c r="Y242" s="1073"/>
      <c r="Z242" s="989"/>
    </row>
    <row r="243" spans="2:26" ht="19.5" customHeight="1" x14ac:dyDescent="0.25">
      <c r="B243" s="881" t="s">
        <v>2094</v>
      </c>
      <c r="C243" s="616" t="s">
        <v>1827</v>
      </c>
      <c r="D243" s="617"/>
      <c r="E243" s="462" t="s">
        <v>216</v>
      </c>
      <c r="F243" s="459">
        <v>0</v>
      </c>
      <c r="G243" s="459">
        <v>0</v>
      </c>
      <c r="H243" s="459">
        <v>0</v>
      </c>
      <c r="I243" s="459">
        <v>0</v>
      </c>
      <c r="J243" s="460">
        <v>0</v>
      </c>
      <c r="K243" s="460">
        <v>0</v>
      </c>
      <c r="L243" s="460">
        <v>0</v>
      </c>
      <c r="M243" s="460">
        <v>0</v>
      </c>
      <c r="N243" s="460">
        <v>40</v>
      </c>
      <c r="O243" s="460">
        <v>40</v>
      </c>
      <c r="P243" s="460">
        <v>20</v>
      </c>
      <c r="Q243" s="460">
        <v>0</v>
      </c>
      <c r="R243" s="460">
        <v>0</v>
      </c>
      <c r="S243" s="460">
        <v>0</v>
      </c>
      <c r="T243" s="460">
        <v>0</v>
      </c>
      <c r="U243" s="460">
        <v>0</v>
      </c>
      <c r="V243" s="460">
        <v>0</v>
      </c>
      <c r="W243" s="460">
        <v>0</v>
      </c>
      <c r="X243" s="460">
        <f t="shared" si="11"/>
        <v>1</v>
      </c>
      <c r="Y243" s="1073"/>
      <c r="Z243" s="989"/>
    </row>
    <row r="244" spans="2:26" ht="19.5" customHeight="1" x14ac:dyDescent="0.25">
      <c r="B244" s="882"/>
      <c r="C244" s="618"/>
      <c r="D244" s="619"/>
      <c r="E244" s="512" t="s">
        <v>1664</v>
      </c>
      <c r="F244" s="461">
        <v>0</v>
      </c>
      <c r="G244" s="461">
        <v>0</v>
      </c>
      <c r="H244" s="461">
        <v>0</v>
      </c>
      <c r="I244" s="461">
        <v>0</v>
      </c>
      <c r="J244" s="461">
        <v>10</v>
      </c>
      <c r="K244" s="461">
        <v>10</v>
      </c>
      <c r="L244" s="461">
        <v>10</v>
      </c>
      <c r="M244" s="461">
        <v>10</v>
      </c>
      <c r="N244" s="461">
        <v>10</v>
      </c>
      <c r="O244" s="461">
        <v>10</v>
      </c>
      <c r="P244" s="461">
        <v>10</v>
      </c>
      <c r="Q244" s="461">
        <v>5</v>
      </c>
      <c r="R244" s="461">
        <v>10</v>
      </c>
      <c r="S244" s="461">
        <v>5</v>
      </c>
      <c r="T244" s="461">
        <v>5</v>
      </c>
      <c r="U244" s="461">
        <v>5</v>
      </c>
      <c r="V244" s="461">
        <v>0</v>
      </c>
      <c r="W244" s="461">
        <v>0</v>
      </c>
      <c r="X244" s="490">
        <f t="shared" si="11"/>
        <v>1</v>
      </c>
      <c r="Y244" s="1074"/>
      <c r="Z244" s="991"/>
    </row>
    <row r="245" spans="2:26" ht="19.5" customHeight="1" x14ac:dyDescent="0.25">
      <c r="B245" s="692" t="s">
        <v>658</v>
      </c>
      <c r="C245" s="739" t="s">
        <v>1683</v>
      </c>
      <c r="D245" s="740"/>
      <c r="E245" s="741"/>
      <c r="F245" s="835" t="s">
        <v>928</v>
      </c>
      <c r="G245" s="836"/>
      <c r="H245" s="835" t="s">
        <v>1579</v>
      </c>
      <c r="I245" s="836"/>
      <c r="J245" s="846" t="s">
        <v>1897</v>
      </c>
      <c r="K245" s="847"/>
      <c r="L245" s="848"/>
      <c r="M245" s="1014">
        <v>0</v>
      </c>
      <c r="N245" s="1015"/>
      <c r="O245" s="718">
        <v>10</v>
      </c>
      <c r="P245" s="905" t="s">
        <v>159</v>
      </c>
      <c r="Q245" s="906"/>
      <c r="R245" s="906"/>
      <c r="S245" s="906"/>
      <c r="T245" s="906"/>
      <c r="U245" s="906"/>
      <c r="V245" s="906"/>
      <c r="W245" s="907"/>
      <c r="X245" s="916">
        <f>M245/O245</f>
        <v>0</v>
      </c>
      <c r="Y245" s="455" t="s">
        <v>154</v>
      </c>
      <c r="Z245" s="456" t="s">
        <v>141</v>
      </c>
    </row>
    <row r="246" spans="2:26" ht="19.5" customHeight="1" x14ac:dyDescent="0.25">
      <c r="B246" s="693"/>
      <c r="C246" s="742"/>
      <c r="D246" s="743"/>
      <c r="E246" s="744"/>
      <c r="F246" s="722"/>
      <c r="G246" s="723"/>
      <c r="H246" s="722"/>
      <c r="I246" s="723"/>
      <c r="J246" s="729"/>
      <c r="K246" s="730"/>
      <c r="L246" s="731"/>
      <c r="M246" s="737"/>
      <c r="N246" s="738"/>
      <c r="O246" s="719"/>
      <c r="P246" s="908"/>
      <c r="Q246" s="1088"/>
      <c r="R246" s="1088"/>
      <c r="S246" s="1088"/>
      <c r="T246" s="1088"/>
      <c r="U246" s="1088"/>
      <c r="V246" s="1088"/>
      <c r="W246" s="910"/>
      <c r="X246" s="864"/>
      <c r="Y246" s="455" t="s">
        <v>157</v>
      </c>
      <c r="Z246" s="456" t="s">
        <v>142</v>
      </c>
    </row>
    <row r="247" spans="2:26" ht="19.5" customHeight="1" x14ac:dyDescent="0.25">
      <c r="B247" s="693"/>
      <c r="C247" s="742"/>
      <c r="D247" s="743"/>
      <c r="E247" s="744"/>
      <c r="F247" s="722"/>
      <c r="G247" s="723"/>
      <c r="H247" s="722"/>
      <c r="I247" s="723"/>
      <c r="J247" s="729"/>
      <c r="K247" s="730"/>
      <c r="L247" s="731"/>
      <c r="M247" s="714">
        <f>X250+X252+X254+X256+X258+X260+X262+X264+X266+X268+X272+X274+X276+X278+X280+X282+X284+X286+X288+X290+X292+X294+X296+X298+X300+X302+X304+X306+X308+X310+X312+X314+X316+X318+X320+X322+X324+X326+X328+X330+X332+X334+X336+X338+X340+X342+X344+X346+X348+X350+X352+X354+X356+X358+X360+X362+X364+X366+X368+X370+X372+X374+X376+X378+X380+X382+X384+X386+X388+X390+X392+X394+X396+X398+X400+X402+X404+X407+X409+X411+X413+X415+X419+X423+X425+X427+X429+X433+X437+X441+X445+X447+X449+X451+X453+X455+X457+X459+X462+X466+X468+X470+X474+X476+X478</f>
        <v>92.439999999999984</v>
      </c>
      <c r="N247" s="715"/>
      <c r="O247" s="718">
        <f>X249+X251+X253+X255+X257+X259+X261+X263+X265+X267+X271+X273+X275+X277+X279+X281+X283+X285+X287+X289+X291+X293+X295+X297+X299+X301+X303+X305+X307+X309+X311+X313+X315+X317+X319+X321+X323+X325+X327+X329+X331+X333+X335+X337+X339+X341+X343+X345+X347+X349+X351+X353+X355+X357+X359+X361+X363+X365+X367+X369+X371+X373+X375+X377+X379+X381+X383+X385+X387+X389+X391+X393+X395+X397+X399+X401+X403+X406+X408+X410+X412+X414+X418+X422+X424+X426+X428+X432+X436+X440+X444+X446+X448+X450+X452+X454+X456+X458+X461+X465+X467+X469+X473+X475+X477</f>
        <v>103.64999999999999</v>
      </c>
      <c r="P247" s="908"/>
      <c r="Q247" s="1088"/>
      <c r="R247" s="1088"/>
      <c r="S247" s="1088"/>
      <c r="T247" s="1088"/>
      <c r="U247" s="1088"/>
      <c r="V247" s="1088"/>
      <c r="W247" s="910"/>
      <c r="X247" s="928">
        <f>M247/O247</f>
        <v>0.89184756391702835</v>
      </c>
      <c r="Y247" s="457" t="s">
        <v>162</v>
      </c>
      <c r="Z247" s="456" t="s">
        <v>145</v>
      </c>
    </row>
    <row r="248" spans="2:26" ht="19.5" customHeight="1" x14ac:dyDescent="0.25">
      <c r="B248" s="694"/>
      <c r="C248" s="745"/>
      <c r="D248" s="746"/>
      <c r="E248" s="747"/>
      <c r="F248" s="724"/>
      <c r="G248" s="725"/>
      <c r="H248" s="724"/>
      <c r="I248" s="725"/>
      <c r="J248" s="732"/>
      <c r="K248" s="733"/>
      <c r="L248" s="734"/>
      <c r="M248" s="716"/>
      <c r="N248" s="717"/>
      <c r="O248" s="719"/>
      <c r="P248" s="911"/>
      <c r="Q248" s="912"/>
      <c r="R248" s="912"/>
      <c r="S248" s="912"/>
      <c r="T248" s="912"/>
      <c r="U248" s="912"/>
      <c r="V248" s="912"/>
      <c r="W248" s="913"/>
      <c r="X248" s="929"/>
      <c r="Y248" s="455" t="s">
        <v>828</v>
      </c>
      <c r="Z248" s="456" t="s">
        <v>146</v>
      </c>
    </row>
    <row r="249" spans="2:26" ht="19.5" customHeight="1" x14ac:dyDescent="0.25">
      <c r="B249" s="886" t="s">
        <v>712</v>
      </c>
      <c r="C249" s="620" t="s">
        <v>1828</v>
      </c>
      <c r="D249" s="621"/>
      <c r="E249" s="462" t="s">
        <v>216</v>
      </c>
      <c r="F249" s="459">
        <v>100</v>
      </c>
      <c r="G249" s="459">
        <v>0</v>
      </c>
      <c r="H249" s="459">
        <v>0</v>
      </c>
      <c r="I249" s="459">
        <v>0</v>
      </c>
      <c r="J249" s="460">
        <v>0</v>
      </c>
      <c r="K249" s="460">
        <v>0</v>
      </c>
      <c r="L249" s="460">
        <v>0</v>
      </c>
      <c r="M249" s="460">
        <v>0</v>
      </c>
      <c r="N249" s="460">
        <v>0</v>
      </c>
      <c r="O249" s="460">
        <v>0</v>
      </c>
      <c r="P249" s="460">
        <v>0</v>
      </c>
      <c r="Q249" s="460">
        <v>0</v>
      </c>
      <c r="R249" s="460">
        <v>0</v>
      </c>
      <c r="S249" s="460">
        <v>0</v>
      </c>
      <c r="T249" s="460">
        <v>0</v>
      </c>
      <c r="U249" s="460">
        <v>0</v>
      </c>
      <c r="V249" s="460">
        <v>0</v>
      </c>
      <c r="W249" s="460">
        <v>0</v>
      </c>
      <c r="X249" s="460">
        <f>SUM($F249:$U249)/100</f>
        <v>1</v>
      </c>
      <c r="Y249" s="1072"/>
      <c r="Z249" s="987"/>
    </row>
    <row r="250" spans="2:26" ht="19.5" customHeight="1" x14ac:dyDescent="0.25">
      <c r="B250" s="887"/>
      <c r="C250" s="622"/>
      <c r="D250" s="623"/>
      <c r="E250" s="512" t="s">
        <v>1664</v>
      </c>
      <c r="F250" s="461">
        <v>100</v>
      </c>
      <c r="G250" s="461">
        <v>0</v>
      </c>
      <c r="H250" s="461">
        <v>0</v>
      </c>
      <c r="I250" s="461">
        <v>0</v>
      </c>
      <c r="J250" s="461">
        <v>0</v>
      </c>
      <c r="K250" s="461">
        <v>0</v>
      </c>
      <c r="L250" s="461">
        <v>0</v>
      </c>
      <c r="M250" s="461">
        <v>0</v>
      </c>
      <c r="N250" s="461">
        <v>0</v>
      </c>
      <c r="O250" s="461">
        <v>0</v>
      </c>
      <c r="P250" s="461">
        <v>0</v>
      </c>
      <c r="Q250" s="461">
        <v>0</v>
      </c>
      <c r="R250" s="461">
        <v>0</v>
      </c>
      <c r="S250" s="461">
        <v>0</v>
      </c>
      <c r="T250" s="461">
        <v>0</v>
      </c>
      <c r="U250" s="461">
        <v>0</v>
      </c>
      <c r="V250" s="461">
        <v>0</v>
      </c>
      <c r="W250" s="461">
        <v>0</v>
      </c>
      <c r="X250" s="461">
        <f t="shared" ref="X250:X470" si="13">SUM($F250:$U250)/100</f>
        <v>1</v>
      </c>
      <c r="Y250" s="1073"/>
      <c r="Z250" s="989"/>
    </row>
    <row r="251" spans="2:26" ht="19.5" customHeight="1" x14ac:dyDescent="0.25">
      <c r="B251" s="886" t="s">
        <v>713</v>
      </c>
      <c r="C251" s="624" t="s">
        <v>1665</v>
      </c>
      <c r="D251" s="625"/>
      <c r="E251" s="462" t="s">
        <v>216</v>
      </c>
      <c r="F251" s="459">
        <v>100</v>
      </c>
      <c r="G251" s="459">
        <v>0</v>
      </c>
      <c r="H251" s="459">
        <v>0</v>
      </c>
      <c r="I251" s="459">
        <v>0</v>
      </c>
      <c r="J251" s="460">
        <v>0</v>
      </c>
      <c r="K251" s="460">
        <v>0</v>
      </c>
      <c r="L251" s="460">
        <v>0</v>
      </c>
      <c r="M251" s="460">
        <v>0</v>
      </c>
      <c r="N251" s="460">
        <v>0</v>
      </c>
      <c r="O251" s="460">
        <v>0</v>
      </c>
      <c r="P251" s="460">
        <v>0</v>
      </c>
      <c r="Q251" s="460">
        <v>0</v>
      </c>
      <c r="R251" s="460">
        <v>0</v>
      </c>
      <c r="S251" s="460">
        <v>0</v>
      </c>
      <c r="T251" s="460">
        <v>0</v>
      </c>
      <c r="U251" s="460">
        <v>0</v>
      </c>
      <c r="V251" s="460">
        <v>0</v>
      </c>
      <c r="W251" s="460"/>
      <c r="X251" s="460">
        <f t="shared" si="13"/>
        <v>1</v>
      </c>
      <c r="Y251" s="1073"/>
      <c r="Z251" s="989"/>
    </row>
    <row r="252" spans="2:26" ht="19.5" customHeight="1" x14ac:dyDescent="0.25">
      <c r="B252" s="887"/>
      <c r="C252" s="626"/>
      <c r="D252" s="627"/>
      <c r="E252" s="512" t="s">
        <v>1664</v>
      </c>
      <c r="F252" s="461">
        <v>100</v>
      </c>
      <c r="G252" s="461">
        <v>0</v>
      </c>
      <c r="H252" s="461">
        <v>0</v>
      </c>
      <c r="I252" s="461">
        <v>0</v>
      </c>
      <c r="J252" s="461">
        <v>0</v>
      </c>
      <c r="K252" s="461">
        <v>0</v>
      </c>
      <c r="L252" s="461">
        <v>0</v>
      </c>
      <c r="M252" s="461">
        <v>0</v>
      </c>
      <c r="N252" s="461">
        <v>0</v>
      </c>
      <c r="O252" s="461">
        <v>0</v>
      </c>
      <c r="P252" s="461">
        <v>0</v>
      </c>
      <c r="Q252" s="461">
        <v>0</v>
      </c>
      <c r="R252" s="461">
        <v>0</v>
      </c>
      <c r="S252" s="461">
        <v>0</v>
      </c>
      <c r="T252" s="461">
        <v>0</v>
      </c>
      <c r="U252" s="461">
        <v>0</v>
      </c>
      <c r="V252" s="461">
        <v>0</v>
      </c>
      <c r="W252" s="461"/>
      <c r="X252" s="461">
        <f t="shared" si="13"/>
        <v>1</v>
      </c>
      <c r="Y252" s="1073"/>
      <c r="Z252" s="989"/>
    </row>
    <row r="253" spans="2:26" ht="19.5" customHeight="1" x14ac:dyDescent="0.25">
      <c r="B253" s="886" t="s">
        <v>714</v>
      </c>
      <c r="C253" s="616" t="s">
        <v>1829</v>
      </c>
      <c r="D253" s="617"/>
      <c r="E253" s="462" t="s">
        <v>216</v>
      </c>
      <c r="F253" s="459">
        <v>100</v>
      </c>
      <c r="G253" s="459">
        <v>0</v>
      </c>
      <c r="H253" s="459">
        <v>0</v>
      </c>
      <c r="I253" s="459">
        <v>0</v>
      </c>
      <c r="J253" s="460">
        <v>0</v>
      </c>
      <c r="K253" s="460">
        <v>0</v>
      </c>
      <c r="L253" s="460">
        <v>0</v>
      </c>
      <c r="M253" s="460">
        <v>0</v>
      </c>
      <c r="N253" s="460">
        <v>0</v>
      </c>
      <c r="O253" s="460">
        <v>0</v>
      </c>
      <c r="P253" s="460">
        <v>0</v>
      </c>
      <c r="Q253" s="460">
        <v>0</v>
      </c>
      <c r="R253" s="460">
        <v>0</v>
      </c>
      <c r="S253" s="460">
        <v>0</v>
      </c>
      <c r="T253" s="460">
        <v>0</v>
      </c>
      <c r="U253" s="460">
        <v>0</v>
      </c>
      <c r="V253" s="460">
        <v>0</v>
      </c>
      <c r="W253" s="460"/>
      <c r="X253" s="460">
        <f t="shared" si="13"/>
        <v>1</v>
      </c>
      <c r="Y253" s="1073"/>
      <c r="Z253" s="989"/>
    </row>
    <row r="254" spans="2:26" ht="19.5" customHeight="1" x14ac:dyDescent="0.25">
      <c r="B254" s="887"/>
      <c r="C254" s="618"/>
      <c r="D254" s="619"/>
      <c r="E254" s="512" t="s">
        <v>1664</v>
      </c>
      <c r="F254" s="461">
        <v>100</v>
      </c>
      <c r="G254" s="461">
        <v>0</v>
      </c>
      <c r="H254" s="461">
        <v>0</v>
      </c>
      <c r="I254" s="461">
        <v>0</v>
      </c>
      <c r="J254" s="461">
        <v>0</v>
      </c>
      <c r="K254" s="461">
        <v>0</v>
      </c>
      <c r="L254" s="461">
        <v>0</v>
      </c>
      <c r="M254" s="461">
        <v>0</v>
      </c>
      <c r="N254" s="461">
        <v>0</v>
      </c>
      <c r="O254" s="461">
        <v>0</v>
      </c>
      <c r="P254" s="461">
        <v>0</v>
      </c>
      <c r="Q254" s="461">
        <v>0</v>
      </c>
      <c r="R254" s="461">
        <v>0</v>
      </c>
      <c r="S254" s="461">
        <v>0</v>
      </c>
      <c r="T254" s="461">
        <v>0</v>
      </c>
      <c r="U254" s="461">
        <v>0</v>
      </c>
      <c r="V254" s="461">
        <v>0</v>
      </c>
      <c r="W254" s="461"/>
      <c r="X254" s="461">
        <f t="shared" si="13"/>
        <v>1</v>
      </c>
      <c r="Y254" s="1073"/>
      <c r="Z254" s="989"/>
    </row>
    <row r="255" spans="2:26" ht="19.5" customHeight="1" x14ac:dyDescent="0.25">
      <c r="B255" s="886" t="s">
        <v>715</v>
      </c>
      <c r="C255" s="624" t="s">
        <v>1930</v>
      </c>
      <c r="D255" s="625"/>
      <c r="E255" s="462" t="s">
        <v>216</v>
      </c>
      <c r="F255" s="459">
        <v>100</v>
      </c>
      <c r="G255" s="459">
        <v>0</v>
      </c>
      <c r="H255" s="459">
        <v>0</v>
      </c>
      <c r="I255" s="459">
        <v>0</v>
      </c>
      <c r="J255" s="460">
        <v>0</v>
      </c>
      <c r="K255" s="460">
        <v>0</v>
      </c>
      <c r="L255" s="460">
        <v>0</v>
      </c>
      <c r="M255" s="460">
        <v>0</v>
      </c>
      <c r="N255" s="460">
        <v>0</v>
      </c>
      <c r="O255" s="460">
        <v>0</v>
      </c>
      <c r="P255" s="460">
        <v>0</v>
      </c>
      <c r="Q255" s="460">
        <v>0</v>
      </c>
      <c r="R255" s="460">
        <v>0</v>
      </c>
      <c r="S255" s="460">
        <v>0</v>
      </c>
      <c r="T255" s="460">
        <v>0</v>
      </c>
      <c r="U255" s="460">
        <v>0</v>
      </c>
      <c r="V255" s="460">
        <v>0</v>
      </c>
      <c r="W255" s="460"/>
      <c r="X255" s="460">
        <f t="shared" si="13"/>
        <v>1</v>
      </c>
      <c r="Y255" s="1073"/>
      <c r="Z255" s="989"/>
    </row>
    <row r="256" spans="2:26" ht="19.5" customHeight="1" x14ac:dyDescent="0.25">
      <c r="B256" s="887"/>
      <c r="C256" s="626"/>
      <c r="D256" s="627"/>
      <c r="E256" s="512" t="s">
        <v>1664</v>
      </c>
      <c r="F256" s="461">
        <v>100</v>
      </c>
      <c r="G256" s="461">
        <v>0</v>
      </c>
      <c r="H256" s="461">
        <v>0</v>
      </c>
      <c r="I256" s="461">
        <v>0</v>
      </c>
      <c r="J256" s="461">
        <v>0</v>
      </c>
      <c r="K256" s="461">
        <v>0</v>
      </c>
      <c r="L256" s="461">
        <v>0</v>
      </c>
      <c r="M256" s="461">
        <v>0</v>
      </c>
      <c r="N256" s="461">
        <v>0</v>
      </c>
      <c r="O256" s="461">
        <v>0</v>
      </c>
      <c r="P256" s="461">
        <v>0</v>
      </c>
      <c r="Q256" s="461">
        <v>0</v>
      </c>
      <c r="R256" s="461">
        <v>0</v>
      </c>
      <c r="S256" s="461">
        <v>0</v>
      </c>
      <c r="T256" s="461">
        <v>0</v>
      </c>
      <c r="U256" s="461">
        <v>0</v>
      </c>
      <c r="V256" s="461">
        <v>0</v>
      </c>
      <c r="W256" s="461"/>
      <c r="X256" s="461">
        <f t="shared" si="13"/>
        <v>1</v>
      </c>
      <c r="Y256" s="1073"/>
      <c r="Z256" s="989"/>
    </row>
    <row r="257" spans="2:26" ht="19.5" customHeight="1" x14ac:dyDescent="0.25">
      <c r="B257" s="886" t="s">
        <v>1684</v>
      </c>
      <c r="C257" s="616" t="s">
        <v>1931</v>
      </c>
      <c r="D257" s="617"/>
      <c r="E257" s="462" t="s">
        <v>216</v>
      </c>
      <c r="F257" s="459">
        <v>100</v>
      </c>
      <c r="G257" s="459">
        <v>0</v>
      </c>
      <c r="H257" s="459">
        <v>0</v>
      </c>
      <c r="I257" s="459">
        <v>0</v>
      </c>
      <c r="J257" s="460">
        <v>0</v>
      </c>
      <c r="K257" s="460">
        <v>0</v>
      </c>
      <c r="L257" s="460">
        <v>0</v>
      </c>
      <c r="M257" s="460">
        <v>0</v>
      </c>
      <c r="N257" s="460">
        <v>0</v>
      </c>
      <c r="O257" s="460">
        <v>0</v>
      </c>
      <c r="P257" s="460">
        <v>0</v>
      </c>
      <c r="Q257" s="460">
        <v>0</v>
      </c>
      <c r="R257" s="460">
        <v>0</v>
      </c>
      <c r="S257" s="460">
        <v>0</v>
      </c>
      <c r="T257" s="460">
        <v>0</v>
      </c>
      <c r="U257" s="460">
        <v>0</v>
      </c>
      <c r="V257" s="460">
        <v>0</v>
      </c>
      <c r="W257" s="460"/>
      <c r="X257" s="460">
        <f t="shared" si="13"/>
        <v>1</v>
      </c>
      <c r="Y257" s="1073"/>
      <c r="Z257" s="989"/>
    </row>
    <row r="258" spans="2:26" ht="19.5" customHeight="1" x14ac:dyDescent="0.25">
      <c r="B258" s="887"/>
      <c r="C258" s="618"/>
      <c r="D258" s="619"/>
      <c r="E258" s="512" t="s">
        <v>1664</v>
      </c>
      <c r="F258" s="461">
        <v>100</v>
      </c>
      <c r="G258" s="461">
        <v>0</v>
      </c>
      <c r="H258" s="461">
        <v>0</v>
      </c>
      <c r="I258" s="461">
        <v>0</v>
      </c>
      <c r="J258" s="461">
        <v>0</v>
      </c>
      <c r="K258" s="461">
        <v>0</v>
      </c>
      <c r="L258" s="461">
        <v>0</v>
      </c>
      <c r="M258" s="461">
        <v>0</v>
      </c>
      <c r="N258" s="461">
        <v>0</v>
      </c>
      <c r="O258" s="461">
        <v>0</v>
      </c>
      <c r="P258" s="461">
        <v>0</v>
      </c>
      <c r="Q258" s="461">
        <v>0</v>
      </c>
      <c r="R258" s="461">
        <v>0</v>
      </c>
      <c r="S258" s="461">
        <v>0</v>
      </c>
      <c r="T258" s="461">
        <v>0</v>
      </c>
      <c r="U258" s="461">
        <v>0</v>
      </c>
      <c r="V258" s="461">
        <v>0</v>
      </c>
      <c r="W258" s="461"/>
      <c r="X258" s="461">
        <f t="shared" si="13"/>
        <v>1</v>
      </c>
      <c r="Y258" s="1073"/>
      <c r="Z258" s="989"/>
    </row>
    <row r="259" spans="2:26" ht="19.5" customHeight="1" x14ac:dyDescent="0.25">
      <c r="B259" s="886" t="s">
        <v>1685</v>
      </c>
      <c r="C259" s="624" t="s">
        <v>1932</v>
      </c>
      <c r="D259" s="625"/>
      <c r="E259" s="462" t="s">
        <v>216</v>
      </c>
      <c r="F259" s="459">
        <v>100</v>
      </c>
      <c r="G259" s="459">
        <v>0</v>
      </c>
      <c r="H259" s="459">
        <v>0</v>
      </c>
      <c r="I259" s="459">
        <v>0</v>
      </c>
      <c r="J259" s="460">
        <v>0</v>
      </c>
      <c r="K259" s="460">
        <v>0</v>
      </c>
      <c r="L259" s="460">
        <v>0</v>
      </c>
      <c r="M259" s="460">
        <v>0</v>
      </c>
      <c r="N259" s="460">
        <v>0</v>
      </c>
      <c r="O259" s="460">
        <v>0</v>
      </c>
      <c r="P259" s="460">
        <v>0</v>
      </c>
      <c r="Q259" s="460">
        <v>0</v>
      </c>
      <c r="R259" s="460">
        <v>0</v>
      </c>
      <c r="S259" s="460">
        <v>0</v>
      </c>
      <c r="T259" s="460">
        <v>0</v>
      </c>
      <c r="U259" s="460">
        <v>0</v>
      </c>
      <c r="V259" s="460">
        <v>0</v>
      </c>
      <c r="W259" s="460"/>
      <c r="X259" s="460">
        <f t="shared" si="13"/>
        <v>1</v>
      </c>
      <c r="Y259" s="1073"/>
      <c r="Z259" s="989"/>
    </row>
    <row r="260" spans="2:26" ht="19.5" customHeight="1" x14ac:dyDescent="0.25">
      <c r="B260" s="887"/>
      <c r="C260" s="626"/>
      <c r="D260" s="627"/>
      <c r="E260" s="512" t="s">
        <v>1664</v>
      </c>
      <c r="F260" s="461">
        <v>100</v>
      </c>
      <c r="G260" s="461">
        <v>0</v>
      </c>
      <c r="H260" s="461">
        <v>0</v>
      </c>
      <c r="I260" s="461">
        <v>0</v>
      </c>
      <c r="J260" s="461">
        <v>0</v>
      </c>
      <c r="K260" s="461">
        <v>0</v>
      </c>
      <c r="L260" s="461">
        <v>0</v>
      </c>
      <c r="M260" s="461">
        <v>0</v>
      </c>
      <c r="N260" s="461">
        <v>0</v>
      </c>
      <c r="O260" s="461">
        <v>0</v>
      </c>
      <c r="P260" s="461">
        <v>0</v>
      </c>
      <c r="Q260" s="461">
        <v>0</v>
      </c>
      <c r="R260" s="461">
        <v>0</v>
      </c>
      <c r="S260" s="461">
        <v>0</v>
      </c>
      <c r="T260" s="461">
        <v>0</v>
      </c>
      <c r="U260" s="461">
        <v>0</v>
      </c>
      <c r="V260" s="461">
        <v>0</v>
      </c>
      <c r="W260" s="461"/>
      <c r="X260" s="461">
        <f t="shared" si="13"/>
        <v>1</v>
      </c>
      <c r="Y260" s="1073"/>
      <c r="Z260" s="989"/>
    </row>
    <row r="261" spans="2:26" ht="19.5" customHeight="1" x14ac:dyDescent="0.25">
      <c r="B261" s="886" t="s">
        <v>1686</v>
      </c>
      <c r="C261" s="616" t="s">
        <v>1933</v>
      </c>
      <c r="D261" s="617"/>
      <c r="E261" s="462" t="s">
        <v>216</v>
      </c>
      <c r="F261" s="459">
        <v>100</v>
      </c>
      <c r="G261" s="459">
        <v>0</v>
      </c>
      <c r="H261" s="459">
        <v>0</v>
      </c>
      <c r="I261" s="459">
        <v>0</v>
      </c>
      <c r="J261" s="460">
        <v>0</v>
      </c>
      <c r="K261" s="460">
        <v>0</v>
      </c>
      <c r="L261" s="460">
        <v>0</v>
      </c>
      <c r="M261" s="460">
        <v>0</v>
      </c>
      <c r="N261" s="460">
        <v>0</v>
      </c>
      <c r="O261" s="460">
        <v>0</v>
      </c>
      <c r="P261" s="460">
        <v>0</v>
      </c>
      <c r="Q261" s="460">
        <v>0</v>
      </c>
      <c r="R261" s="460">
        <v>0</v>
      </c>
      <c r="S261" s="460">
        <v>0</v>
      </c>
      <c r="T261" s="460">
        <v>0</v>
      </c>
      <c r="U261" s="460">
        <v>0</v>
      </c>
      <c r="V261" s="460">
        <v>0</v>
      </c>
      <c r="W261" s="460"/>
      <c r="X261" s="460">
        <f t="shared" si="13"/>
        <v>1</v>
      </c>
      <c r="Y261" s="1073"/>
      <c r="Z261" s="989"/>
    </row>
    <row r="262" spans="2:26" ht="19.5" customHeight="1" x14ac:dyDescent="0.25">
      <c r="B262" s="887"/>
      <c r="C262" s="618"/>
      <c r="D262" s="619"/>
      <c r="E262" s="512" t="s">
        <v>1664</v>
      </c>
      <c r="F262" s="461">
        <v>100</v>
      </c>
      <c r="G262" s="461">
        <v>0</v>
      </c>
      <c r="H262" s="461">
        <v>0</v>
      </c>
      <c r="I262" s="461">
        <v>0</v>
      </c>
      <c r="J262" s="461">
        <v>0</v>
      </c>
      <c r="K262" s="461">
        <v>0</v>
      </c>
      <c r="L262" s="461">
        <v>0</v>
      </c>
      <c r="M262" s="461">
        <v>0</v>
      </c>
      <c r="N262" s="461">
        <v>0</v>
      </c>
      <c r="O262" s="461">
        <v>0</v>
      </c>
      <c r="P262" s="461">
        <v>0</v>
      </c>
      <c r="Q262" s="461">
        <v>0</v>
      </c>
      <c r="R262" s="461">
        <v>0</v>
      </c>
      <c r="S262" s="461">
        <v>0</v>
      </c>
      <c r="T262" s="461">
        <v>0</v>
      </c>
      <c r="U262" s="461">
        <v>0</v>
      </c>
      <c r="V262" s="461">
        <v>0</v>
      </c>
      <c r="W262" s="461"/>
      <c r="X262" s="461">
        <f t="shared" si="13"/>
        <v>1</v>
      </c>
      <c r="Y262" s="1073"/>
      <c r="Z262" s="989"/>
    </row>
    <row r="263" spans="2:26" ht="19.5" customHeight="1" x14ac:dyDescent="0.25">
      <c r="B263" s="886" t="s">
        <v>1687</v>
      </c>
      <c r="C263" s="624" t="s">
        <v>1934</v>
      </c>
      <c r="D263" s="625"/>
      <c r="E263" s="462" t="s">
        <v>216</v>
      </c>
      <c r="F263" s="459">
        <v>100</v>
      </c>
      <c r="G263" s="459">
        <v>0</v>
      </c>
      <c r="H263" s="459">
        <v>0</v>
      </c>
      <c r="I263" s="459">
        <v>0</v>
      </c>
      <c r="J263" s="460">
        <v>0</v>
      </c>
      <c r="K263" s="460">
        <v>0</v>
      </c>
      <c r="L263" s="460">
        <v>0</v>
      </c>
      <c r="M263" s="460">
        <v>0</v>
      </c>
      <c r="N263" s="460">
        <v>0</v>
      </c>
      <c r="O263" s="460">
        <v>0</v>
      </c>
      <c r="P263" s="460">
        <v>0</v>
      </c>
      <c r="Q263" s="460">
        <v>0</v>
      </c>
      <c r="R263" s="460">
        <v>0</v>
      </c>
      <c r="S263" s="460">
        <v>0</v>
      </c>
      <c r="T263" s="460">
        <v>0</v>
      </c>
      <c r="U263" s="460">
        <v>0</v>
      </c>
      <c r="V263" s="460">
        <v>0</v>
      </c>
      <c r="W263" s="460"/>
      <c r="X263" s="460">
        <f t="shared" si="13"/>
        <v>1</v>
      </c>
      <c r="Y263" s="1073"/>
      <c r="Z263" s="989"/>
    </row>
    <row r="264" spans="2:26" ht="19.5" customHeight="1" x14ac:dyDescent="0.25">
      <c r="B264" s="887"/>
      <c r="C264" s="626"/>
      <c r="D264" s="627"/>
      <c r="E264" s="512" t="s">
        <v>1664</v>
      </c>
      <c r="F264" s="461">
        <v>100</v>
      </c>
      <c r="G264" s="461">
        <v>0</v>
      </c>
      <c r="H264" s="461">
        <v>0</v>
      </c>
      <c r="I264" s="461">
        <v>0</v>
      </c>
      <c r="J264" s="461">
        <v>0</v>
      </c>
      <c r="K264" s="461">
        <v>0</v>
      </c>
      <c r="L264" s="461">
        <v>0</v>
      </c>
      <c r="M264" s="461">
        <v>0</v>
      </c>
      <c r="N264" s="461">
        <v>0</v>
      </c>
      <c r="O264" s="461">
        <v>0</v>
      </c>
      <c r="P264" s="461">
        <v>0</v>
      </c>
      <c r="Q264" s="461">
        <v>0</v>
      </c>
      <c r="R264" s="461">
        <v>0</v>
      </c>
      <c r="S264" s="461">
        <v>0</v>
      </c>
      <c r="T264" s="461">
        <v>0</v>
      </c>
      <c r="U264" s="461">
        <v>0</v>
      </c>
      <c r="V264" s="461">
        <v>0</v>
      </c>
      <c r="W264" s="461"/>
      <c r="X264" s="461">
        <f t="shared" si="13"/>
        <v>1</v>
      </c>
      <c r="Y264" s="1073"/>
      <c r="Z264" s="989"/>
    </row>
    <row r="265" spans="2:26" ht="19.5" customHeight="1" x14ac:dyDescent="0.25">
      <c r="B265" s="886" t="s">
        <v>1688</v>
      </c>
      <c r="C265" s="616" t="s">
        <v>1902</v>
      </c>
      <c r="D265" s="617"/>
      <c r="E265" s="462" t="s">
        <v>216</v>
      </c>
      <c r="F265" s="459">
        <v>100</v>
      </c>
      <c r="G265" s="459">
        <v>0</v>
      </c>
      <c r="H265" s="459">
        <v>0</v>
      </c>
      <c r="I265" s="459">
        <v>0</v>
      </c>
      <c r="J265" s="460">
        <v>0</v>
      </c>
      <c r="K265" s="460">
        <v>0</v>
      </c>
      <c r="L265" s="460">
        <v>0</v>
      </c>
      <c r="M265" s="460">
        <v>0</v>
      </c>
      <c r="N265" s="460">
        <v>0</v>
      </c>
      <c r="O265" s="460">
        <v>0</v>
      </c>
      <c r="P265" s="460">
        <v>0</v>
      </c>
      <c r="Q265" s="460">
        <v>0</v>
      </c>
      <c r="R265" s="460">
        <v>0</v>
      </c>
      <c r="S265" s="460">
        <v>0</v>
      </c>
      <c r="T265" s="460">
        <v>0</v>
      </c>
      <c r="U265" s="460">
        <v>0</v>
      </c>
      <c r="V265" s="460">
        <v>0</v>
      </c>
      <c r="W265" s="460"/>
      <c r="X265" s="460">
        <f t="shared" si="13"/>
        <v>1</v>
      </c>
      <c r="Y265" s="1073"/>
      <c r="Z265" s="989"/>
    </row>
    <row r="266" spans="2:26" ht="19.5" customHeight="1" x14ac:dyDescent="0.25">
      <c r="B266" s="887"/>
      <c r="C266" s="618"/>
      <c r="D266" s="619"/>
      <c r="E266" s="512" t="s">
        <v>1664</v>
      </c>
      <c r="F266" s="461">
        <v>100</v>
      </c>
      <c r="G266" s="461">
        <v>0</v>
      </c>
      <c r="H266" s="461">
        <v>0</v>
      </c>
      <c r="I266" s="461">
        <v>0</v>
      </c>
      <c r="J266" s="461">
        <v>0</v>
      </c>
      <c r="K266" s="461">
        <v>0</v>
      </c>
      <c r="L266" s="461">
        <v>0</v>
      </c>
      <c r="M266" s="461">
        <v>0</v>
      </c>
      <c r="N266" s="461">
        <v>0</v>
      </c>
      <c r="O266" s="461">
        <v>0</v>
      </c>
      <c r="P266" s="461">
        <v>0</v>
      </c>
      <c r="Q266" s="461">
        <v>0</v>
      </c>
      <c r="R266" s="461">
        <v>0</v>
      </c>
      <c r="S266" s="461">
        <v>0</v>
      </c>
      <c r="T266" s="461">
        <v>0</v>
      </c>
      <c r="U266" s="461">
        <v>0</v>
      </c>
      <c r="V266" s="461">
        <v>0</v>
      </c>
      <c r="W266" s="461"/>
      <c r="X266" s="461">
        <f>SUM($F266:$U266)/100</f>
        <v>1</v>
      </c>
      <c r="Y266" s="1073"/>
      <c r="Z266" s="989"/>
    </row>
    <row r="267" spans="2:26" ht="15" customHeight="1" x14ac:dyDescent="0.25">
      <c r="B267" s="886" t="s">
        <v>1689</v>
      </c>
      <c r="C267" s="624" t="s">
        <v>1935</v>
      </c>
      <c r="D267" s="625"/>
      <c r="E267" s="462" t="s">
        <v>216</v>
      </c>
      <c r="F267" s="459">
        <v>100</v>
      </c>
      <c r="G267" s="459">
        <v>0</v>
      </c>
      <c r="H267" s="459">
        <v>0</v>
      </c>
      <c r="I267" s="459">
        <v>0</v>
      </c>
      <c r="J267" s="460">
        <v>0</v>
      </c>
      <c r="K267" s="460">
        <v>0</v>
      </c>
      <c r="L267" s="460">
        <v>0</v>
      </c>
      <c r="M267" s="460">
        <v>0</v>
      </c>
      <c r="N267" s="460">
        <v>0</v>
      </c>
      <c r="O267" s="460">
        <v>0</v>
      </c>
      <c r="P267" s="460">
        <v>0</v>
      </c>
      <c r="Q267" s="460">
        <v>0</v>
      </c>
      <c r="R267" s="460">
        <v>0</v>
      </c>
      <c r="S267" s="460">
        <v>0</v>
      </c>
      <c r="T267" s="460">
        <v>0</v>
      </c>
      <c r="U267" s="460">
        <v>0</v>
      </c>
      <c r="V267" s="460">
        <v>0</v>
      </c>
      <c r="W267" s="460"/>
      <c r="X267" s="460">
        <f t="shared" si="13"/>
        <v>1</v>
      </c>
      <c r="Y267" s="1073"/>
      <c r="Z267" s="989"/>
    </row>
    <row r="268" spans="2:26" ht="26.45" customHeight="1" x14ac:dyDescent="0.25">
      <c r="B268" s="887"/>
      <c r="C268" s="898"/>
      <c r="D268" s="899"/>
      <c r="E268" s="512" t="s">
        <v>1664</v>
      </c>
      <c r="F268" s="461">
        <v>100</v>
      </c>
      <c r="G268" s="461">
        <v>0</v>
      </c>
      <c r="H268" s="461">
        <v>0</v>
      </c>
      <c r="I268" s="461">
        <v>0</v>
      </c>
      <c r="J268" s="461">
        <v>0</v>
      </c>
      <c r="K268" s="461">
        <v>0</v>
      </c>
      <c r="L268" s="461">
        <v>0</v>
      </c>
      <c r="M268" s="461">
        <v>0</v>
      </c>
      <c r="N268" s="461">
        <v>0</v>
      </c>
      <c r="O268" s="461">
        <v>0</v>
      </c>
      <c r="P268" s="461">
        <v>0</v>
      </c>
      <c r="Q268" s="461">
        <v>0</v>
      </c>
      <c r="R268" s="461">
        <v>0</v>
      </c>
      <c r="S268" s="461">
        <v>0</v>
      </c>
      <c r="T268" s="461">
        <v>0</v>
      </c>
      <c r="U268" s="461">
        <v>0</v>
      </c>
      <c r="V268" s="461">
        <v>0</v>
      </c>
      <c r="W268" s="461"/>
      <c r="X268" s="461">
        <f t="shared" si="13"/>
        <v>1</v>
      </c>
      <c r="Y268" s="1073"/>
      <c r="Z268" s="989"/>
    </row>
    <row r="269" spans="2:26" ht="15" hidden="1" customHeight="1" x14ac:dyDescent="0.25">
      <c r="B269" s="506"/>
      <c r="C269" s="590" t="s">
        <v>1760</v>
      </c>
      <c r="D269" s="591"/>
      <c r="E269" s="994"/>
      <c r="F269" s="995"/>
      <c r="G269" s="995"/>
      <c r="H269" s="995"/>
      <c r="I269" s="995"/>
      <c r="J269" s="995"/>
      <c r="K269" s="995"/>
      <c r="L269" s="995"/>
      <c r="M269" s="995"/>
      <c r="N269" s="995"/>
      <c r="O269" s="995"/>
      <c r="P269" s="995"/>
      <c r="Q269" s="995"/>
      <c r="R269" s="995"/>
      <c r="S269" s="995"/>
      <c r="T269" s="995"/>
      <c r="U269" s="995"/>
      <c r="V269" s="995"/>
      <c r="W269" s="995"/>
      <c r="X269" s="996"/>
      <c r="Y269" s="1073"/>
      <c r="Z269" s="989"/>
    </row>
    <row r="270" spans="2:26" ht="80.25" hidden="1" customHeight="1" x14ac:dyDescent="0.25">
      <c r="B270" s="506"/>
      <c r="C270" s="592"/>
      <c r="D270" s="593"/>
      <c r="E270" s="997"/>
      <c r="F270" s="998"/>
      <c r="G270" s="998"/>
      <c r="H270" s="998"/>
      <c r="I270" s="998"/>
      <c r="J270" s="998"/>
      <c r="K270" s="998"/>
      <c r="L270" s="998"/>
      <c r="M270" s="998"/>
      <c r="N270" s="998"/>
      <c r="O270" s="998"/>
      <c r="P270" s="998"/>
      <c r="Q270" s="998"/>
      <c r="R270" s="998"/>
      <c r="S270" s="998"/>
      <c r="T270" s="998"/>
      <c r="U270" s="998"/>
      <c r="V270" s="998"/>
      <c r="W270" s="998"/>
      <c r="X270" s="999"/>
      <c r="Y270" s="1073"/>
      <c r="Z270" s="989"/>
    </row>
    <row r="271" spans="2:26" ht="26.45" customHeight="1" x14ac:dyDescent="0.25">
      <c r="B271" s="885" t="s">
        <v>1862</v>
      </c>
      <c r="C271" s="632" t="s">
        <v>1949</v>
      </c>
      <c r="D271" s="633"/>
      <c r="E271" s="518" t="s">
        <v>216</v>
      </c>
      <c r="F271" s="459">
        <v>0</v>
      </c>
      <c r="G271" s="459">
        <v>0</v>
      </c>
      <c r="H271" s="459">
        <v>0</v>
      </c>
      <c r="I271" s="459">
        <v>0</v>
      </c>
      <c r="J271" s="460">
        <v>0</v>
      </c>
      <c r="K271" s="460">
        <v>50</v>
      </c>
      <c r="L271" s="460">
        <v>50</v>
      </c>
      <c r="M271" s="460">
        <v>0</v>
      </c>
      <c r="N271" s="460">
        <v>0</v>
      </c>
      <c r="O271" s="460">
        <v>0</v>
      </c>
      <c r="P271" s="460">
        <v>0</v>
      </c>
      <c r="Q271" s="460">
        <v>0</v>
      </c>
      <c r="R271" s="460">
        <v>0</v>
      </c>
      <c r="S271" s="460">
        <v>0</v>
      </c>
      <c r="T271" s="460">
        <v>0</v>
      </c>
      <c r="U271" s="460">
        <v>0</v>
      </c>
      <c r="V271" s="460">
        <v>0</v>
      </c>
      <c r="W271" s="460"/>
      <c r="X271" s="460">
        <f>SUM(F271:U271)/100</f>
        <v>1</v>
      </c>
      <c r="Y271" s="1073"/>
      <c r="Z271" s="989"/>
    </row>
    <row r="272" spans="2:26" ht="27" customHeight="1" x14ac:dyDescent="0.25">
      <c r="B272" s="885"/>
      <c r="C272" s="634"/>
      <c r="D272" s="635"/>
      <c r="E272" s="499" t="s">
        <v>1664</v>
      </c>
      <c r="F272" s="461">
        <v>5</v>
      </c>
      <c r="G272" s="461">
        <v>5</v>
      </c>
      <c r="H272" s="461">
        <v>5</v>
      </c>
      <c r="I272" s="461">
        <v>5</v>
      </c>
      <c r="J272" s="461">
        <v>5</v>
      </c>
      <c r="K272" s="461">
        <v>5</v>
      </c>
      <c r="L272" s="461">
        <v>5</v>
      </c>
      <c r="M272" s="461">
        <v>5</v>
      </c>
      <c r="N272" s="461">
        <v>5</v>
      </c>
      <c r="O272" s="461">
        <v>5</v>
      </c>
      <c r="P272" s="461">
        <v>5</v>
      </c>
      <c r="Q272" s="461">
        <v>5</v>
      </c>
      <c r="R272" s="461">
        <v>5</v>
      </c>
      <c r="S272" s="461">
        <v>5</v>
      </c>
      <c r="T272" s="461">
        <v>5</v>
      </c>
      <c r="U272" s="461">
        <v>5</v>
      </c>
      <c r="V272" s="461">
        <v>0</v>
      </c>
      <c r="W272" s="461"/>
      <c r="X272" s="461">
        <f t="shared" ref="X272:X335" si="14">SUM(F272:U272)/100</f>
        <v>0.8</v>
      </c>
      <c r="Y272" s="1073"/>
      <c r="Z272" s="989"/>
    </row>
    <row r="273" spans="2:26" ht="15" customHeight="1" x14ac:dyDescent="0.25">
      <c r="B273" s="885" t="s">
        <v>2095</v>
      </c>
      <c r="C273" s="624" t="s">
        <v>1950</v>
      </c>
      <c r="D273" s="625"/>
      <c r="E273" s="518" t="s">
        <v>216</v>
      </c>
      <c r="F273" s="459">
        <v>0</v>
      </c>
      <c r="G273" s="459">
        <v>0</v>
      </c>
      <c r="H273" s="459">
        <v>0</v>
      </c>
      <c r="I273" s="459">
        <v>0</v>
      </c>
      <c r="J273" s="460">
        <v>0</v>
      </c>
      <c r="K273" s="460">
        <v>0</v>
      </c>
      <c r="L273" s="460">
        <v>0</v>
      </c>
      <c r="M273" s="460">
        <v>0</v>
      </c>
      <c r="N273" s="460">
        <v>50</v>
      </c>
      <c r="O273" s="460">
        <v>50</v>
      </c>
      <c r="P273" s="460">
        <v>0</v>
      </c>
      <c r="Q273" s="460">
        <v>0</v>
      </c>
      <c r="R273" s="460">
        <v>0</v>
      </c>
      <c r="S273" s="460">
        <v>0</v>
      </c>
      <c r="T273" s="460">
        <v>0</v>
      </c>
      <c r="U273" s="460">
        <v>0</v>
      </c>
      <c r="V273" s="460">
        <v>0</v>
      </c>
      <c r="W273" s="460"/>
      <c r="X273" s="460">
        <f t="shared" si="14"/>
        <v>1</v>
      </c>
      <c r="Y273" s="1073"/>
      <c r="Z273" s="989"/>
    </row>
    <row r="274" spans="2:26" ht="54" customHeight="1" x14ac:dyDescent="0.25">
      <c r="B274" s="885"/>
      <c r="C274" s="898"/>
      <c r="D274" s="899"/>
      <c r="E274" s="499" t="s">
        <v>1664</v>
      </c>
      <c r="F274" s="461">
        <v>5</v>
      </c>
      <c r="G274" s="461">
        <v>5</v>
      </c>
      <c r="H274" s="461">
        <v>10</v>
      </c>
      <c r="I274" s="461">
        <v>5</v>
      </c>
      <c r="J274" s="461">
        <v>5</v>
      </c>
      <c r="K274" s="461">
        <v>0</v>
      </c>
      <c r="L274" s="461">
        <v>0</v>
      </c>
      <c r="M274" s="461">
        <v>5</v>
      </c>
      <c r="N274" s="461">
        <v>5</v>
      </c>
      <c r="O274" s="461">
        <v>1</v>
      </c>
      <c r="P274" s="461">
        <v>10</v>
      </c>
      <c r="Q274" s="461">
        <v>10</v>
      </c>
      <c r="R274" s="461">
        <v>10</v>
      </c>
      <c r="S274" s="461">
        <v>10</v>
      </c>
      <c r="T274" s="461">
        <v>10</v>
      </c>
      <c r="U274" s="461">
        <v>5</v>
      </c>
      <c r="V274" s="461">
        <v>0</v>
      </c>
      <c r="W274" s="461"/>
      <c r="X274" s="461">
        <f t="shared" si="14"/>
        <v>0.96</v>
      </c>
      <c r="Y274" s="1073"/>
      <c r="Z274" s="989"/>
    </row>
    <row r="275" spans="2:26" ht="20.45" customHeight="1" x14ac:dyDescent="0.25">
      <c r="B275" s="885" t="s">
        <v>1863</v>
      </c>
      <c r="C275" s="632" t="s">
        <v>1951</v>
      </c>
      <c r="D275" s="633"/>
      <c r="E275" s="518" t="s">
        <v>216</v>
      </c>
      <c r="F275" s="459">
        <v>0</v>
      </c>
      <c r="G275" s="459">
        <v>0</v>
      </c>
      <c r="H275" s="459">
        <v>0</v>
      </c>
      <c r="I275" s="459">
        <v>0</v>
      </c>
      <c r="J275" s="460">
        <v>0</v>
      </c>
      <c r="K275" s="460">
        <v>0</v>
      </c>
      <c r="L275" s="460">
        <v>0</v>
      </c>
      <c r="M275" s="460">
        <v>0</v>
      </c>
      <c r="N275" s="460">
        <v>0</v>
      </c>
      <c r="O275" s="460">
        <v>0</v>
      </c>
      <c r="P275" s="460">
        <v>0</v>
      </c>
      <c r="Q275" s="460">
        <v>0</v>
      </c>
      <c r="R275" s="460">
        <v>0</v>
      </c>
      <c r="S275" s="460">
        <v>0</v>
      </c>
      <c r="T275" s="460">
        <v>0</v>
      </c>
      <c r="U275" s="460">
        <v>100</v>
      </c>
      <c r="V275" s="460">
        <v>0</v>
      </c>
      <c r="W275" s="460"/>
      <c r="X275" s="460">
        <f t="shared" si="14"/>
        <v>1</v>
      </c>
      <c r="Y275" s="1073"/>
      <c r="Z275" s="989"/>
    </row>
    <row r="276" spans="2:26" ht="39.75" customHeight="1" x14ac:dyDescent="0.25">
      <c r="B276" s="885"/>
      <c r="C276" s="634"/>
      <c r="D276" s="635"/>
      <c r="E276" s="499" t="s">
        <v>1664</v>
      </c>
      <c r="F276" s="461">
        <v>0</v>
      </c>
      <c r="G276" s="461">
        <v>0</v>
      </c>
      <c r="H276" s="461">
        <v>0</v>
      </c>
      <c r="I276" s="461">
        <v>0</v>
      </c>
      <c r="J276" s="461">
        <v>10</v>
      </c>
      <c r="K276" s="461">
        <v>10</v>
      </c>
      <c r="L276" s="461">
        <v>10</v>
      </c>
      <c r="M276" s="461">
        <v>10</v>
      </c>
      <c r="N276" s="461">
        <v>10</v>
      </c>
      <c r="O276" s="461">
        <v>10</v>
      </c>
      <c r="P276" s="461">
        <v>10</v>
      </c>
      <c r="Q276" s="461">
        <v>1</v>
      </c>
      <c r="R276" s="461">
        <v>10</v>
      </c>
      <c r="S276" s="461">
        <v>10</v>
      </c>
      <c r="T276" s="461">
        <v>10</v>
      </c>
      <c r="U276" s="461">
        <v>5</v>
      </c>
      <c r="V276" s="461">
        <v>0</v>
      </c>
      <c r="W276" s="461"/>
      <c r="X276" s="461">
        <f t="shared" si="14"/>
        <v>1.06</v>
      </c>
      <c r="Y276" s="1073"/>
      <c r="Z276" s="989"/>
    </row>
    <row r="277" spans="2:26" ht="15" customHeight="1" x14ac:dyDescent="0.25">
      <c r="B277" s="885" t="s">
        <v>1864</v>
      </c>
      <c r="C277" s="636" t="s">
        <v>1952</v>
      </c>
      <c r="D277" s="637"/>
      <c r="E277" s="518" t="s">
        <v>216</v>
      </c>
      <c r="F277" s="459">
        <v>0</v>
      </c>
      <c r="G277" s="459">
        <v>0</v>
      </c>
      <c r="H277" s="459">
        <v>50</v>
      </c>
      <c r="I277" s="459">
        <v>50</v>
      </c>
      <c r="J277" s="460">
        <v>0</v>
      </c>
      <c r="K277" s="460">
        <v>0</v>
      </c>
      <c r="L277" s="460">
        <v>0</v>
      </c>
      <c r="M277" s="460">
        <v>0</v>
      </c>
      <c r="N277" s="460">
        <v>0</v>
      </c>
      <c r="O277" s="460">
        <v>0</v>
      </c>
      <c r="P277" s="460">
        <v>0</v>
      </c>
      <c r="Q277" s="460">
        <v>0</v>
      </c>
      <c r="R277" s="460">
        <v>0</v>
      </c>
      <c r="S277" s="460">
        <v>0</v>
      </c>
      <c r="T277" s="460">
        <v>0</v>
      </c>
      <c r="U277" s="460">
        <v>0</v>
      </c>
      <c r="V277" s="460">
        <v>0</v>
      </c>
      <c r="W277" s="460"/>
      <c r="X277" s="460">
        <f t="shared" si="14"/>
        <v>1</v>
      </c>
      <c r="Y277" s="1073"/>
      <c r="Z277" s="989"/>
    </row>
    <row r="278" spans="2:26" ht="25.5" customHeight="1" x14ac:dyDescent="0.25">
      <c r="B278" s="885"/>
      <c r="C278" s="638"/>
      <c r="D278" s="639"/>
      <c r="E278" s="499" t="s">
        <v>1664</v>
      </c>
      <c r="F278" s="461">
        <v>0</v>
      </c>
      <c r="G278" s="461">
        <v>0</v>
      </c>
      <c r="H278" s="461">
        <v>0</v>
      </c>
      <c r="I278" s="461">
        <v>0</v>
      </c>
      <c r="J278" s="461">
        <v>0</v>
      </c>
      <c r="K278" s="461">
        <v>0</v>
      </c>
      <c r="L278" s="461">
        <v>0</v>
      </c>
      <c r="M278" s="461">
        <v>0</v>
      </c>
      <c r="N278" s="461">
        <v>0</v>
      </c>
      <c r="O278" s="461">
        <v>0</v>
      </c>
      <c r="P278" s="461">
        <v>0</v>
      </c>
      <c r="Q278" s="461">
        <v>0</v>
      </c>
      <c r="R278" s="461">
        <v>0</v>
      </c>
      <c r="S278" s="461">
        <v>5</v>
      </c>
      <c r="T278" s="461">
        <v>5</v>
      </c>
      <c r="U278" s="461">
        <v>10</v>
      </c>
      <c r="V278" s="461">
        <v>0</v>
      </c>
      <c r="W278" s="461"/>
      <c r="X278" s="461">
        <f t="shared" si="14"/>
        <v>0.2</v>
      </c>
      <c r="Y278" s="1073"/>
      <c r="Z278" s="989"/>
    </row>
    <row r="279" spans="2:26" ht="15" customHeight="1" x14ac:dyDescent="0.25">
      <c r="B279" s="885" t="s">
        <v>1865</v>
      </c>
      <c r="C279" s="632" t="s">
        <v>1953</v>
      </c>
      <c r="D279" s="633"/>
      <c r="E279" s="518" t="s">
        <v>216</v>
      </c>
      <c r="F279" s="459">
        <v>0</v>
      </c>
      <c r="G279" s="459">
        <v>0</v>
      </c>
      <c r="H279" s="459">
        <v>0</v>
      </c>
      <c r="I279" s="459">
        <v>50</v>
      </c>
      <c r="J279" s="460">
        <v>50</v>
      </c>
      <c r="K279" s="460">
        <v>0</v>
      </c>
      <c r="L279" s="460">
        <v>0</v>
      </c>
      <c r="M279" s="460">
        <v>0</v>
      </c>
      <c r="N279" s="460">
        <v>0</v>
      </c>
      <c r="O279" s="460">
        <v>0</v>
      </c>
      <c r="P279" s="460">
        <v>0</v>
      </c>
      <c r="Q279" s="460">
        <v>0</v>
      </c>
      <c r="R279" s="460">
        <v>0</v>
      </c>
      <c r="S279" s="460">
        <v>0</v>
      </c>
      <c r="T279" s="460">
        <v>0</v>
      </c>
      <c r="U279" s="460">
        <v>0</v>
      </c>
      <c r="V279" s="460">
        <v>0</v>
      </c>
      <c r="W279" s="460"/>
      <c r="X279" s="460">
        <f t="shared" si="14"/>
        <v>1</v>
      </c>
      <c r="Y279" s="1073"/>
      <c r="Z279" s="989"/>
    </row>
    <row r="280" spans="2:26" x14ac:dyDescent="0.25">
      <c r="B280" s="885"/>
      <c r="C280" s="634"/>
      <c r="D280" s="635"/>
      <c r="E280" s="499" t="s">
        <v>1664</v>
      </c>
      <c r="F280" s="461">
        <v>0</v>
      </c>
      <c r="G280" s="461">
        <v>0</v>
      </c>
      <c r="H280" s="461">
        <v>5</v>
      </c>
      <c r="I280" s="461">
        <v>10</v>
      </c>
      <c r="J280" s="461">
        <v>10</v>
      </c>
      <c r="K280" s="461">
        <v>10</v>
      </c>
      <c r="L280" s="461">
        <v>10</v>
      </c>
      <c r="M280" s="461">
        <v>10</v>
      </c>
      <c r="N280" s="461">
        <v>10</v>
      </c>
      <c r="O280" s="461">
        <v>10</v>
      </c>
      <c r="P280" s="461">
        <v>10</v>
      </c>
      <c r="Q280" s="461">
        <v>10</v>
      </c>
      <c r="R280" s="461">
        <v>10</v>
      </c>
      <c r="S280" s="461">
        <v>10</v>
      </c>
      <c r="T280" s="461">
        <v>10</v>
      </c>
      <c r="U280" s="461">
        <v>10</v>
      </c>
      <c r="V280" s="461">
        <v>0</v>
      </c>
      <c r="W280" s="461"/>
      <c r="X280" s="461">
        <f t="shared" si="14"/>
        <v>1.35</v>
      </c>
      <c r="Y280" s="1073"/>
      <c r="Z280" s="989"/>
    </row>
    <row r="281" spans="2:26" ht="15" customHeight="1" x14ac:dyDescent="0.25">
      <c r="B281" s="885" t="s">
        <v>1866</v>
      </c>
      <c r="C281" s="636" t="s">
        <v>1954</v>
      </c>
      <c r="D281" s="637"/>
      <c r="E281" s="518" t="s">
        <v>216</v>
      </c>
      <c r="F281" s="459">
        <v>0</v>
      </c>
      <c r="G281" s="459">
        <v>0</v>
      </c>
      <c r="H281" s="459">
        <v>0</v>
      </c>
      <c r="I281" s="459">
        <v>0</v>
      </c>
      <c r="J281" s="460">
        <v>0</v>
      </c>
      <c r="K281" s="460">
        <v>0</v>
      </c>
      <c r="L281" s="460">
        <v>100</v>
      </c>
      <c r="M281" s="460">
        <v>0</v>
      </c>
      <c r="N281" s="460">
        <v>0</v>
      </c>
      <c r="O281" s="460">
        <v>0</v>
      </c>
      <c r="P281" s="460">
        <v>0</v>
      </c>
      <c r="Q281" s="460">
        <v>0</v>
      </c>
      <c r="R281" s="460">
        <v>0</v>
      </c>
      <c r="S281" s="460">
        <v>0</v>
      </c>
      <c r="T281" s="460">
        <v>0</v>
      </c>
      <c r="U281" s="460">
        <v>0</v>
      </c>
      <c r="V281" s="460">
        <v>0</v>
      </c>
      <c r="W281" s="460"/>
      <c r="X281" s="460">
        <f t="shared" si="14"/>
        <v>1</v>
      </c>
      <c r="Y281" s="1073"/>
      <c r="Z281" s="989"/>
    </row>
    <row r="282" spans="2:26" x14ac:dyDescent="0.25">
      <c r="B282" s="885"/>
      <c r="C282" s="638"/>
      <c r="D282" s="639"/>
      <c r="E282" s="499" t="s">
        <v>1664</v>
      </c>
      <c r="F282" s="461">
        <v>5</v>
      </c>
      <c r="G282" s="461">
        <v>5</v>
      </c>
      <c r="H282" s="461">
        <v>5</v>
      </c>
      <c r="I282" s="461">
        <v>5</v>
      </c>
      <c r="J282" s="461">
        <v>5</v>
      </c>
      <c r="K282" s="461">
        <v>5</v>
      </c>
      <c r="L282" s="461">
        <v>5</v>
      </c>
      <c r="M282" s="461">
        <v>5</v>
      </c>
      <c r="N282" s="461">
        <v>5</v>
      </c>
      <c r="O282" s="461">
        <v>5</v>
      </c>
      <c r="P282" s="461">
        <v>5</v>
      </c>
      <c r="Q282" s="461">
        <v>5</v>
      </c>
      <c r="R282" s="461">
        <v>5</v>
      </c>
      <c r="S282" s="461">
        <v>5</v>
      </c>
      <c r="T282" s="461">
        <v>5</v>
      </c>
      <c r="U282" s="461">
        <v>5</v>
      </c>
      <c r="V282" s="461">
        <v>0</v>
      </c>
      <c r="W282" s="461"/>
      <c r="X282" s="461">
        <f t="shared" si="14"/>
        <v>0.8</v>
      </c>
      <c r="Y282" s="1073"/>
      <c r="Z282" s="989"/>
    </row>
    <row r="283" spans="2:26" ht="15" customHeight="1" x14ac:dyDescent="0.25">
      <c r="B283" s="885" t="s">
        <v>1867</v>
      </c>
      <c r="C283" s="632" t="s">
        <v>1955</v>
      </c>
      <c r="D283" s="633"/>
      <c r="E283" s="518" t="s">
        <v>216</v>
      </c>
      <c r="F283" s="459">
        <v>0</v>
      </c>
      <c r="G283" s="459">
        <v>0</v>
      </c>
      <c r="H283" s="459">
        <v>0</v>
      </c>
      <c r="I283" s="459">
        <v>0</v>
      </c>
      <c r="J283" s="460">
        <v>0</v>
      </c>
      <c r="K283" s="460">
        <v>0</v>
      </c>
      <c r="L283" s="460">
        <v>50</v>
      </c>
      <c r="M283" s="460">
        <v>50</v>
      </c>
      <c r="N283" s="460">
        <v>0</v>
      </c>
      <c r="O283" s="460">
        <v>0</v>
      </c>
      <c r="P283" s="460">
        <v>0</v>
      </c>
      <c r="Q283" s="460">
        <v>0</v>
      </c>
      <c r="R283" s="460">
        <v>0</v>
      </c>
      <c r="S283" s="460">
        <v>0</v>
      </c>
      <c r="T283" s="460">
        <v>0</v>
      </c>
      <c r="U283" s="460">
        <v>0</v>
      </c>
      <c r="V283" s="460">
        <v>0</v>
      </c>
      <c r="W283" s="460"/>
      <c r="X283" s="460">
        <f t="shared" si="14"/>
        <v>1</v>
      </c>
      <c r="Y283" s="1073"/>
      <c r="Z283" s="989"/>
    </row>
    <row r="284" spans="2:26" x14ac:dyDescent="0.25">
      <c r="B284" s="885"/>
      <c r="C284" s="634"/>
      <c r="D284" s="635"/>
      <c r="E284" s="499" t="s">
        <v>1664</v>
      </c>
      <c r="F284" s="461">
        <v>5</v>
      </c>
      <c r="G284" s="461">
        <v>5</v>
      </c>
      <c r="H284" s="461">
        <v>5</v>
      </c>
      <c r="I284" s="461">
        <v>5</v>
      </c>
      <c r="J284" s="461">
        <v>5</v>
      </c>
      <c r="K284" s="461">
        <v>5</v>
      </c>
      <c r="L284" s="461">
        <v>5</v>
      </c>
      <c r="M284" s="461">
        <v>5</v>
      </c>
      <c r="N284" s="461">
        <v>5</v>
      </c>
      <c r="O284" s="461">
        <v>5</v>
      </c>
      <c r="P284" s="461">
        <v>5</v>
      </c>
      <c r="Q284" s="461">
        <v>5</v>
      </c>
      <c r="R284" s="461">
        <v>5</v>
      </c>
      <c r="S284" s="461">
        <v>5</v>
      </c>
      <c r="T284" s="461">
        <v>5</v>
      </c>
      <c r="U284" s="461">
        <v>5</v>
      </c>
      <c r="V284" s="461">
        <v>0</v>
      </c>
      <c r="W284" s="461"/>
      <c r="X284" s="461">
        <f t="shared" si="14"/>
        <v>0.8</v>
      </c>
      <c r="Y284" s="1073"/>
      <c r="Z284" s="989"/>
    </row>
    <row r="285" spans="2:26" ht="15" customHeight="1" x14ac:dyDescent="0.25">
      <c r="B285" s="885" t="s">
        <v>1868</v>
      </c>
      <c r="C285" s="636" t="s">
        <v>1956</v>
      </c>
      <c r="D285" s="637"/>
      <c r="E285" s="518" t="s">
        <v>216</v>
      </c>
      <c r="F285" s="459">
        <v>0</v>
      </c>
      <c r="G285" s="459">
        <v>0</v>
      </c>
      <c r="H285" s="459">
        <v>0</v>
      </c>
      <c r="I285" s="459">
        <v>0</v>
      </c>
      <c r="J285" s="460">
        <v>0</v>
      </c>
      <c r="K285" s="460">
        <v>0</v>
      </c>
      <c r="L285" s="460">
        <v>0</v>
      </c>
      <c r="M285" s="460">
        <v>100</v>
      </c>
      <c r="N285" s="460">
        <v>0</v>
      </c>
      <c r="O285" s="460">
        <v>0</v>
      </c>
      <c r="P285" s="460">
        <v>0</v>
      </c>
      <c r="Q285" s="460">
        <v>0</v>
      </c>
      <c r="R285" s="460">
        <v>0</v>
      </c>
      <c r="S285" s="460">
        <v>0</v>
      </c>
      <c r="T285" s="460">
        <v>0</v>
      </c>
      <c r="U285" s="460">
        <v>0</v>
      </c>
      <c r="V285" s="460">
        <v>0</v>
      </c>
      <c r="W285" s="460"/>
      <c r="X285" s="460">
        <f t="shared" si="14"/>
        <v>1</v>
      </c>
      <c r="Y285" s="1073"/>
      <c r="Z285" s="989"/>
    </row>
    <row r="286" spans="2:26" x14ac:dyDescent="0.25">
      <c r="B286" s="885"/>
      <c r="C286" s="638"/>
      <c r="D286" s="639"/>
      <c r="E286" s="499" t="s">
        <v>1664</v>
      </c>
      <c r="F286" s="461">
        <v>5</v>
      </c>
      <c r="G286" s="461">
        <v>5</v>
      </c>
      <c r="H286" s="461">
        <v>5</v>
      </c>
      <c r="I286" s="461">
        <v>5</v>
      </c>
      <c r="J286" s="461">
        <v>5</v>
      </c>
      <c r="K286" s="461">
        <v>5</v>
      </c>
      <c r="L286" s="461">
        <v>5</v>
      </c>
      <c r="M286" s="461">
        <v>5</v>
      </c>
      <c r="N286" s="461">
        <v>5</v>
      </c>
      <c r="O286" s="461">
        <v>5</v>
      </c>
      <c r="P286" s="461">
        <v>5</v>
      </c>
      <c r="Q286" s="461">
        <v>5</v>
      </c>
      <c r="R286" s="461">
        <v>5</v>
      </c>
      <c r="S286" s="461">
        <v>5</v>
      </c>
      <c r="T286" s="461">
        <v>5</v>
      </c>
      <c r="U286" s="461">
        <v>5</v>
      </c>
      <c r="V286" s="461">
        <v>0</v>
      </c>
      <c r="W286" s="461"/>
      <c r="X286" s="461">
        <f t="shared" si="14"/>
        <v>0.8</v>
      </c>
      <c r="Y286" s="1073"/>
      <c r="Z286" s="989"/>
    </row>
    <row r="287" spans="2:26" ht="15" customHeight="1" x14ac:dyDescent="0.25">
      <c r="B287" s="885" t="s">
        <v>1869</v>
      </c>
      <c r="C287" s="632" t="s">
        <v>1957</v>
      </c>
      <c r="D287" s="633"/>
      <c r="E287" s="518" t="s">
        <v>216</v>
      </c>
      <c r="F287" s="459">
        <v>0</v>
      </c>
      <c r="G287" s="459">
        <v>50</v>
      </c>
      <c r="H287" s="459">
        <v>5</v>
      </c>
      <c r="I287" s="459">
        <v>10</v>
      </c>
      <c r="J287" s="460">
        <v>10</v>
      </c>
      <c r="K287" s="460">
        <v>10</v>
      </c>
      <c r="L287" s="460">
        <v>10</v>
      </c>
      <c r="M287" s="460">
        <v>10</v>
      </c>
      <c r="N287" s="460">
        <v>0</v>
      </c>
      <c r="O287" s="460">
        <v>0</v>
      </c>
      <c r="P287" s="460">
        <v>0</v>
      </c>
      <c r="Q287" s="460">
        <v>0</v>
      </c>
      <c r="R287" s="460">
        <v>0</v>
      </c>
      <c r="S287" s="460">
        <v>0</v>
      </c>
      <c r="T287" s="460">
        <v>0</v>
      </c>
      <c r="U287" s="460">
        <v>0</v>
      </c>
      <c r="V287" s="460">
        <v>0</v>
      </c>
      <c r="W287" s="460"/>
      <c r="X287" s="460">
        <f t="shared" si="14"/>
        <v>1.05</v>
      </c>
      <c r="Y287" s="1073"/>
      <c r="Z287" s="989"/>
    </row>
    <row r="288" spans="2:26" x14ac:dyDescent="0.25">
      <c r="B288" s="885"/>
      <c r="C288" s="634"/>
      <c r="D288" s="635"/>
      <c r="E288" s="499" t="s">
        <v>1664</v>
      </c>
      <c r="F288" s="461">
        <v>0</v>
      </c>
      <c r="G288" s="461">
        <v>0</v>
      </c>
      <c r="H288" s="461">
        <v>5</v>
      </c>
      <c r="I288" s="461">
        <v>5</v>
      </c>
      <c r="J288" s="461">
        <v>5</v>
      </c>
      <c r="K288" s="461">
        <v>5</v>
      </c>
      <c r="L288" s="461">
        <v>5</v>
      </c>
      <c r="M288" s="461">
        <v>5</v>
      </c>
      <c r="N288" s="461">
        <v>5</v>
      </c>
      <c r="O288" s="461">
        <v>5</v>
      </c>
      <c r="P288" s="461">
        <v>5</v>
      </c>
      <c r="Q288" s="461">
        <v>5</v>
      </c>
      <c r="R288" s="461">
        <v>5</v>
      </c>
      <c r="S288" s="461">
        <v>5</v>
      </c>
      <c r="T288" s="461">
        <v>5</v>
      </c>
      <c r="U288" s="461">
        <v>10</v>
      </c>
      <c r="V288" s="461">
        <v>0</v>
      </c>
      <c r="W288" s="461"/>
      <c r="X288" s="461">
        <f t="shared" si="14"/>
        <v>0.75</v>
      </c>
      <c r="Y288" s="1073"/>
      <c r="Z288" s="989"/>
    </row>
    <row r="289" spans="2:26" ht="15" customHeight="1" x14ac:dyDescent="0.25">
      <c r="B289" s="885" t="s">
        <v>1870</v>
      </c>
      <c r="C289" s="636" t="s">
        <v>1958</v>
      </c>
      <c r="D289" s="637"/>
      <c r="E289" s="518" t="s">
        <v>216</v>
      </c>
      <c r="F289" s="459">
        <v>0</v>
      </c>
      <c r="G289" s="459">
        <v>0</v>
      </c>
      <c r="H289" s="459">
        <v>0</v>
      </c>
      <c r="I289" s="459">
        <v>0</v>
      </c>
      <c r="J289" s="460">
        <v>0</v>
      </c>
      <c r="K289" s="460">
        <v>0</v>
      </c>
      <c r="L289" s="460">
        <v>0</v>
      </c>
      <c r="M289" s="460">
        <v>0</v>
      </c>
      <c r="N289" s="460">
        <v>100</v>
      </c>
      <c r="O289" s="460">
        <v>0</v>
      </c>
      <c r="P289" s="460">
        <v>0</v>
      </c>
      <c r="Q289" s="460">
        <v>0</v>
      </c>
      <c r="R289" s="460">
        <v>0</v>
      </c>
      <c r="S289" s="460">
        <v>0</v>
      </c>
      <c r="T289" s="460">
        <v>0</v>
      </c>
      <c r="U289" s="460">
        <v>0</v>
      </c>
      <c r="V289" s="460">
        <v>0</v>
      </c>
      <c r="W289" s="460"/>
      <c r="X289" s="460">
        <f t="shared" si="14"/>
        <v>1</v>
      </c>
      <c r="Y289" s="1073"/>
      <c r="Z289" s="989"/>
    </row>
    <row r="290" spans="2:26" x14ac:dyDescent="0.25">
      <c r="B290" s="885"/>
      <c r="C290" s="638"/>
      <c r="D290" s="639"/>
      <c r="E290" s="499" t="s">
        <v>1664</v>
      </c>
      <c r="F290" s="461">
        <v>0</v>
      </c>
      <c r="G290" s="461">
        <v>5</v>
      </c>
      <c r="H290" s="461">
        <v>5</v>
      </c>
      <c r="I290" s="461">
        <v>5</v>
      </c>
      <c r="J290" s="461">
        <v>10</v>
      </c>
      <c r="K290" s="461">
        <v>15</v>
      </c>
      <c r="L290" s="461">
        <v>10</v>
      </c>
      <c r="M290" s="461">
        <v>15</v>
      </c>
      <c r="N290" s="461">
        <v>20</v>
      </c>
      <c r="O290" s="461">
        <v>5</v>
      </c>
      <c r="P290" s="461">
        <v>0</v>
      </c>
      <c r="Q290" s="461">
        <v>0</v>
      </c>
      <c r="R290" s="461">
        <v>0</v>
      </c>
      <c r="S290" s="461">
        <v>0</v>
      </c>
      <c r="T290" s="461">
        <v>0</v>
      </c>
      <c r="U290" s="461">
        <v>0</v>
      </c>
      <c r="V290" s="461">
        <v>0</v>
      </c>
      <c r="W290" s="461"/>
      <c r="X290" s="461">
        <f t="shared" si="14"/>
        <v>0.9</v>
      </c>
      <c r="Y290" s="1073"/>
      <c r="Z290" s="989"/>
    </row>
    <row r="291" spans="2:26" ht="15" customHeight="1" x14ac:dyDescent="0.25">
      <c r="B291" s="885" t="s">
        <v>1871</v>
      </c>
      <c r="C291" s="632" t="s">
        <v>1959</v>
      </c>
      <c r="D291" s="633"/>
      <c r="E291" s="518" t="s">
        <v>216</v>
      </c>
      <c r="F291" s="459">
        <v>0</v>
      </c>
      <c r="G291" s="459">
        <v>0</v>
      </c>
      <c r="H291" s="459">
        <v>0</v>
      </c>
      <c r="I291" s="459">
        <v>100</v>
      </c>
      <c r="J291" s="460">
        <v>0</v>
      </c>
      <c r="K291" s="460">
        <v>0</v>
      </c>
      <c r="L291" s="460">
        <v>0</v>
      </c>
      <c r="M291" s="460">
        <v>0</v>
      </c>
      <c r="N291" s="460">
        <v>0</v>
      </c>
      <c r="O291" s="460">
        <v>0</v>
      </c>
      <c r="P291" s="460">
        <v>0</v>
      </c>
      <c r="Q291" s="460">
        <v>0</v>
      </c>
      <c r="R291" s="460">
        <v>0</v>
      </c>
      <c r="S291" s="460">
        <v>0</v>
      </c>
      <c r="T291" s="460">
        <v>0</v>
      </c>
      <c r="U291" s="460">
        <v>0</v>
      </c>
      <c r="V291" s="460">
        <v>0</v>
      </c>
      <c r="W291" s="460"/>
      <c r="X291" s="460">
        <f t="shared" si="14"/>
        <v>1</v>
      </c>
      <c r="Y291" s="1073"/>
      <c r="Z291" s="989"/>
    </row>
    <row r="292" spans="2:26" x14ac:dyDescent="0.25">
      <c r="B292" s="885"/>
      <c r="C292" s="634"/>
      <c r="D292" s="635"/>
      <c r="E292" s="499" t="s">
        <v>1664</v>
      </c>
      <c r="F292" s="461">
        <v>5</v>
      </c>
      <c r="G292" s="461">
        <v>5</v>
      </c>
      <c r="H292" s="461">
        <v>5</v>
      </c>
      <c r="I292" s="461">
        <v>5</v>
      </c>
      <c r="J292" s="461">
        <v>5</v>
      </c>
      <c r="K292" s="461">
        <v>5</v>
      </c>
      <c r="L292" s="461">
        <v>5</v>
      </c>
      <c r="M292" s="461">
        <v>5</v>
      </c>
      <c r="N292" s="461">
        <v>5</v>
      </c>
      <c r="O292" s="461">
        <v>5</v>
      </c>
      <c r="P292" s="461">
        <v>5</v>
      </c>
      <c r="Q292" s="461">
        <v>5</v>
      </c>
      <c r="R292" s="461">
        <v>5</v>
      </c>
      <c r="S292" s="461">
        <v>5</v>
      </c>
      <c r="T292" s="461">
        <v>5</v>
      </c>
      <c r="U292" s="461">
        <v>5</v>
      </c>
      <c r="V292" s="461">
        <v>0</v>
      </c>
      <c r="W292" s="461"/>
      <c r="X292" s="461">
        <f t="shared" si="14"/>
        <v>0.8</v>
      </c>
      <c r="Y292" s="1073"/>
      <c r="Z292" s="989"/>
    </row>
    <row r="293" spans="2:26" ht="15" customHeight="1" x14ac:dyDescent="0.25">
      <c r="B293" s="885" t="s">
        <v>1872</v>
      </c>
      <c r="C293" s="636" t="s">
        <v>1960</v>
      </c>
      <c r="D293" s="637"/>
      <c r="E293" s="518" t="s">
        <v>216</v>
      </c>
      <c r="F293" s="459">
        <v>0</v>
      </c>
      <c r="G293" s="459">
        <v>0</v>
      </c>
      <c r="H293" s="459">
        <v>0</v>
      </c>
      <c r="I293" s="459">
        <v>0</v>
      </c>
      <c r="J293" s="460">
        <v>100</v>
      </c>
      <c r="K293" s="460">
        <v>0</v>
      </c>
      <c r="L293" s="460">
        <v>0</v>
      </c>
      <c r="M293" s="460">
        <v>0</v>
      </c>
      <c r="N293" s="460">
        <v>0</v>
      </c>
      <c r="O293" s="460">
        <v>0</v>
      </c>
      <c r="P293" s="460">
        <v>0</v>
      </c>
      <c r="Q293" s="460">
        <v>0</v>
      </c>
      <c r="R293" s="460">
        <v>0</v>
      </c>
      <c r="S293" s="460">
        <v>0</v>
      </c>
      <c r="T293" s="460">
        <v>0</v>
      </c>
      <c r="U293" s="460">
        <v>0</v>
      </c>
      <c r="V293" s="460">
        <v>0</v>
      </c>
      <c r="W293" s="460"/>
      <c r="X293" s="460">
        <f t="shared" si="14"/>
        <v>1</v>
      </c>
      <c r="Y293" s="1073"/>
      <c r="Z293" s="989"/>
    </row>
    <row r="294" spans="2:26" x14ac:dyDescent="0.25">
      <c r="B294" s="885"/>
      <c r="C294" s="638"/>
      <c r="D294" s="639"/>
      <c r="E294" s="499" t="s">
        <v>1664</v>
      </c>
      <c r="F294" s="461">
        <v>5</v>
      </c>
      <c r="G294" s="461">
        <v>5</v>
      </c>
      <c r="H294" s="461">
        <v>5</v>
      </c>
      <c r="I294" s="461">
        <v>5</v>
      </c>
      <c r="J294" s="461">
        <v>5</v>
      </c>
      <c r="K294" s="461">
        <v>5</v>
      </c>
      <c r="L294" s="461">
        <v>5</v>
      </c>
      <c r="M294" s="461">
        <v>5</v>
      </c>
      <c r="N294" s="461">
        <v>5</v>
      </c>
      <c r="O294" s="461">
        <v>5</v>
      </c>
      <c r="P294" s="461">
        <v>5</v>
      </c>
      <c r="Q294" s="461">
        <v>5</v>
      </c>
      <c r="R294" s="461">
        <v>5</v>
      </c>
      <c r="S294" s="461">
        <v>5</v>
      </c>
      <c r="T294" s="461">
        <v>5</v>
      </c>
      <c r="U294" s="461">
        <v>5</v>
      </c>
      <c r="V294" s="461">
        <v>0</v>
      </c>
      <c r="W294" s="461"/>
      <c r="X294" s="461">
        <f t="shared" si="14"/>
        <v>0.8</v>
      </c>
      <c r="Y294" s="1073"/>
      <c r="Z294" s="989"/>
    </row>
    <row r="295" spans="2:26" ht="15" customHeight="1" x14ac:dyDescent="0.25">
      <c r="B295" s="885" t="s">
        <v>1873</v>
      </c>
      <c r="C295" s="632" t="s">
        <v>1961</v>
      </c>
      <c r="D295" s="633"/>
      <c r="E295" s="518" t="s">
        <v>216</v>
      </c>
      <c r="F295" s="459">
        <v>0</v>
      </c>
      <c r="G295" s="459">
        <v>0</v>
      </c>
      <c r="H295" s="459">
        <v>0</v>
      </c>
      <c r="I295" s="459">
        <v>0</v>
      </c>
      <c r="J295" s="460">
        <v>50</v>
      </c>
      <c r="K295" s="460">
        <v>50</v>
      </c>
      <c r="L295" s="460">
        <v>0</v>
      </c>
      <c r="M295" s="460">
        <v>0</v>
      </c>
      <c r="N295" s="460">
        <v>0</v>
      </c>
      <c r="O295" s="460">
        <v>0</v>
      </c>
      <c r="P295" s="460">
        <v>0</v>
      </c>
      <c r="Q295" s="460">
        <v>0</v>
      </c>
      <c r="R295" s="460">
        <v>0</v>
      </c>
      <c r="S295" s="460">
        <v>0</v>
      </c>
      <c r="T295" s="460">
        <v>0</v>
      </c>
      <c r="U295" s="460">
        <v>0</v>
      </c>
      <c r="V295" s="460">
        <v>0</v>
      </c>
      <c r="W295" s="460"/>
      <c r="X295" s="460">
        <f t="shared" si="14"/>
        <v>1</v>
      </c>
      <c r="Y295" s="1073"/>
      <c r="Z295" s="989"/>
    </row>
    <row r="296" spans="2:26" x14ac:dyDescent="0.25">
      <c r="B296" s="885"/>
      <c r="C296" s="634"/>
      <c r="D296" s="635"/>
      <c r="E296" s="499" t="s">
        <v>1664</v>
      </c>
      <c r="F296" s="461">
        <v>5</v>
      </c>
      <c r="G296" s="461">
        <v>5</v>
      </c>
      <c r="H296" s="461">
        <v>5</v>
      </c>
      <c r="I296" s="461">
        <v>5</v>
      </c>
      <c r="J296" s="461">
        <v>5</v>
      </c>
      <c r="K296" s="461">
        <v>5</v>
      </c>
      <c r="L296" s="461">
        <v>5</v>
      </c>
      <c r="M296" s="461">
        <v>5</v>
      </c>
      <c r="N296" s="461">
        <v>5</v>
      </c>
      <c r="O296" s="461">
        <v>5</v>
      </c>
      <c r="P296" s="461">
        <v>5</v>
      </c>
      <c r="Q296" s="461">
        <v>5</v>
      </c>
      <c r="R296" s="461">
        <v>5</v>
      </c>
      <c r="S296" s="461">
        <v>5</v>
      </c>
      <c r="T296" s="461">
        <v>5</v>
      </c>
      <c r="U296" s="461">
        <v>5</v>
      </c>
      <c r="V296" s="461">
        <v>0</v>
      </c>
      <c r="W296" s="461"/>
      <c r="X296" s="461">
        <f t="shared" si="14"/>
        <v>0.8</v>
      </c>
      <c r="Y296" s="1073"/>
      <c r="Z296" s="989"/>
    </row>
    <row r="297" spans="2:26" ht="15" customHeight="1" x14ac:dyDescent="0.25">
      <c r="B297" s="885" t="s">
        <v>1874</v>
      </c>
      <c r="C297" s="636" t="s">
        <v>1962</v>
      </c>
      <c r="D297" s="637"/>
      <c r="E297" s="518" t="s">
        <v>216</v>
      </c>
      <c r="F297" s="459">
        <v>0</v>
      </c>
      <c r="G297" s="459">
        <v>0</v>
      </c>
      <c r="H297" s="459">
        <v>0</v>
      </c>
      <c r="I297" s="459">
        <v>0</v>
      </c>
      <c r="J297" s="460">
        <v>100</v>
      </c>
      <c r="K297" s="460">
        <v>0</v>
      </c>
      <c r="L297" s="460">
        <v>0</v>
      </c>
      <c r="M297" s="460">
        <v>0</v>
      </c>
      <c r="N297" s="460">
        <v>0</v>
      </c>
      <c r="O297" s="460">
        <v>0</v>
      </c>
      <c r="P297" s="460">
        <v>0</v>
      </c>
      <c r="Q297" s="460">
        <v>0</v>
      </c>
      <c r="R297" s="460">
        <v>0</v>
      </c>
      <c r="S297" s="460">
        <v>0</v>
      </c>
      <c r="T297" s="460">
        <v>0</v>
      </c>
      <c r="U297" s="460">
        <v>0</v>
      </c>
      <c r="V297" s="460">
        <v>0</v>
      </c>
      <c r="W297" s="460"/>
      <c r="X297" s="460">
        <f t="shared" si="14"/>
        <v>1</v>
      </c>
      <c r="Y297" s="1073"/>
      <c r="Z297" s="989"/>
    </row>
    <row r="298" spans="2:26" x14ac:dyDescent="0.25">
      <c r="B298" s="885"/>
      <c r="C298" s="638"/>
      <c r="D298" s="639"/>
      <c r="E298" s="499" t="s">
        <v>1664</v>
      </c>
      <c r="F298" s="461">
        <v>5</v>
      </c>
      <c r="G298" s="461">
        <v>5</v>
      </c>
      <c r="H298" s="461">
        <v>5</v>
      </c>
      <c r="I298" s="461">
        <v>5</v>
      </c>
      <c r="J298" s="461">
        <v>5</v>
      </c>
      <c r="K298" s="461">
        <v>5</v>
      </c>
      <c r="L298" s="461">
        <v>5</v>
      </c>
      <c r="M298" s="461">
        <v>5</v>
      </c>
      <c r="N298" s="461">
        <v>5</v>
      </c>
      <c r="O298" s="461">
        <v>5</v>
      </c>
      <c r="P298" s="461">
        <v>5</v>
      </c>
      <c r="Q298" s="461">
        <v>5</v>
      </c>
      <c r="R298" s="461">
        <v>5</v>
      </c>
      <c r="S298" s="461">
        <v>5</v>
      </c>
      <c r="T298" s="461">
        <v>5</v>
      </c>
      <c r="U298" s="461">
        <v>5</v>
      </c>
      <c r="V298" s="461">
        <v>0</v>
      </c>
      <c r="W298" s="461"/>
      <c r="X298" s="461">
        <f t="shared" si="14"/>
        <v>0.8</v>
      </c>
      <c r="Y298" s="1073"/>
      <c r="Z298" s="989"/>
    </row>
    <row r="299" spans="2:26" ht="15" customHeight="1" x14ac:dyDescent="0.25">
      <c r="B299" s="885" t="s">
        <v>1875</v>
      </c>
      <c r="C299" s="632" t="s">
        <v>1963</v>
      </c>
      <c r="D299" s="633"/>
      <c r="E299" s="518" t="s">
        <v>216</v>
      </c>
      <c r="F299" s="459">
        <v>0</v>
      </c>
      <c r="G299" s="459">
        <v>0</v>
      </c>
      <c r="H299" s="459">
        <v>0</v>
      </c>
      <c r="I299" s="459">
        <v>0</v>
      </c>
      <c r="J299" s="460">
        <v>100</v>
      </c>
      <c r="K299" s="460">
        <v>0</v>
      </c>
      <c r="L299" s="460">
        <v>0</v>
      </c>
      <c r="M299" s="460">
        <v>0</v>
      </c>
      <c r="N299" s="460">
        <v>0</v>
      </c>
      <c r="O299" s="460">
        <v>0</v>
      </c>
      <c r="P299" s="460">
        <v>0</v>
      </c>
      <c r="Q299" s="460">
        <v>0</v>
      </c>
      <c r="R299" s="460">
        <v>0</v>
      </c>
      <c r="S299" s="460">
        <v>0</v>
      </c>
      <c r="T299" s="460">
        <v>0</v>
      </c>
      <c r="U299" s="460">
        <v>0</v>
      </c>
      <c r="V299" s="460">
        <v>0</v>
      </c>
      <c r="W299" s="460"/>
      <c r="X299" s="460">
        <f t="shared" si="14"/>
        <v>1</v>
      </c>
      <c r="Y299" s="1073"/>
      <c r="Z299" s="989"/>
    </row>
    <row r="300" spans="2:26" x14ac:dyDescent="0.25">
      <c r="B300" s="885"/>
      <c r="C300" s="634"/>
      <c r="D300" s="635"/>
      <c r="E300" s="499" t="s">
        <v>1664</v>
      </c>
      <c r="F300" s="461">
        <v>5</v>
      </c>
      <c r="G300" s="461">
        <v>5</v>
      </c>
      <c r="H300" s="461">
        <v>5</v>
      </c>
      <c r="I300" s="461">
        <v>5</v>
      </c>
      <c r="J300" s="461">
        <v>5</v>
      </c>
      <c r="K300" s="461">
        <v>5</v>
      </c>
      <c r="L300" s="461">
        <v>5</v>
      </c>
      <c r="M300" s="461">
        <v>5</v>
      </c>
      <c r="N300" s="461">
        <v>5</v>
      </c>
      <c r="O300" s="461">
        <v>5</v>
      </c>
      <c r="P300" s="461">
        <v>5</v>
      </c>
      <c r="Q300" s="461">
        <v>5</v>
      </c>
      <c r="R300" s="461">
        <v>5</v>
      </c>
      <c r="S300" s="461">
        <v>5</v>
      </c>
      <c r="T300" s="461">
        <v>5</v>
      </c>
      <c r="U300" s="461">
        <v>5</v>
      </c>
      <c r="V300" s="461">
        <v>0</v>
      </c>
      <c r="W300" s="461"/>
      <c r="X300" s="461">
        <f t="shared" si="14"/>
        <v>0.8</v>
      </c>
      <c r="Y300" s="1073"/>
      <c r="Z300" s="989"/>
    </row>
    <row r="301" spans="2:26" ht="15" customHeight="1" x14ac:dyDescent="0.25">
      <c r="B301" s="885" t="s">
        <v>1876</v>
      </c>
      <c r="C301" s="636" t="s">
        <v>1964</v>
      </c>
      <c r="D301" s="637"/>
      <c r="E301" s="518" t="s">
        <v>216</v>
      </c>
      <c r="F301" s="459">
        <v>0</v>
      </c>
      <c r="G301" s="459">
        <v>0</v>
      </c>
      <c r="H301" s="459">
        <v>0</v>
      </c>
      <c r="I301" s="459">
        <v>0</v>
      </c>
      <c r="J301" s="460">
        <v>0</v>
      </c>
      <c r="K301" s="460">
        <v>100</v>
      </c>
      <c r="L301" s="460">
        <v>0</v>
      </c>
      <c r="M301" s="460">
        <v>0</v>
      </c>
      <c r="N301" s="460">
        <v>0</v>
      </c>
      <c r="O301" s="460">
        <v>0</v>
      </c>
      <c r="P301" s="460">
        <v>0</v>
      </c>
      <c r="Q301" s="460">
        <v>0</v>
      </c>
      <c r="R301" s="460">
        <v>0</v>
      </c>
      <c r="S301" s="460">
        <v>0</v>
      </c>
      <c r="T301" s="460">
        <v>0</v>
      </c>
      <c r="U301" s="460">
        <v>0</v>
      </c>
      <c r="V301" s="460">
        <v>0</v>
      </c>
      <c r="W301" s="460"/>
      <c r="X301" s="460">
        <f t="shared" si="14"/>
        <v>1</v>
      </c>
      <c r="Y301" s="1073"/>
      <c r="Z301" s="989"/>
    </row>
    <row r="302" spans="2:26" x14ac:dyDescent="0.25">
      <c r="B302" s="885"/>
      <c r="C302" s="638"/>
      <c r="D302" s="639"/>
      <c r="E302" s="499" t="s">
        <v>1664</v>
      </c>
      <c r="F302" s="461">
        <v>5</v>
      </c>
      <c r="G302" s="461">
        <v>5</v>
      </c>
      <c r="H302" s="461">
        <v>5</v>
      </c>
      <c r="I302" s="461">
        <v>5</v>
      </c>
      <c r="J302" s="461">
        <v>5</v>
      </c>
      <c r="K302" s="461">
        <v>5</v>
      </c>
      <c r="L302" s="461">
        <v>5</v>
      </c>
      <c r="M302" s="461">
        <v>5</v>
      </c>
      <c r="N302" s="461">
        <v>5</v>
      </c>
      <c r="O302" s="461">
        <v>5</v>
      </c>
      <c r="P302" s="461">
        <v>5</v>
      </c>
      <c r="Q302" s="461">
        <v>5</v>
      </c>
      <c r="R302" s="461">
        <v>5</v>
      </c>
      <c r="S302" s="461">
        <v>5</v>
      </c>
      <c r="T302" s="461">
        <v>5</v>
      </c>
      <c r="U302" s="461">
        <v>5</v>
      </c>
      <c r="V302" s="461">
        <v>0</v>
      </c>
      <c r="W302" s="461"/>
      <c r="X302" s="461">
        <f t="shared" si="14"/>
        <v>0.8</v>
      </c>
      <c r="Y302" s="1073"/>
      <c r="Z302" s="989"/>
    </row>
    <row r="303" spans="2:26" ht="15" customHeight="1" x14ac:dyDescent="0.25">
      <c r="B303" s="885" t="s">
        <v>1877</v>
      </c>
      <c r="C303" s="632" t="s">
        <v>1965</v>
      </c>
      <c r="D303" s="633"/>
      <c r="E303" s="518" t="s">
        <v>216</v>
      </c>
      <c r="F303" s="459">
        <v>100</v>
      </c>
      <c r="G303" s="459">
        <v>0</v>
      </c>
      <c r="H303" s="459">
        <v>0</v>
      </c>
      <c r="I303" s="459">
        <v>0</v>
      </c>
      <c r="J303" s="460">
        <v>0</v>
      </c>
      <c r="K303" s="460">
        <v>0</v>
      </c>
      <c r="L303" s="460"/>
      <c r="M303" s="460">
        <v>0</v>
      </c>
      <c r="N303" s="460">
        <v>0</v>
      </c>
      <c r="O303" s="460">
        <v>0</v>
      </c>
      <c r="P303" s="460">
        <v>0</v>
      </c>
      <c r="Q303" s="460">
        <v>0</v>
      </c>
      <c r="R303" s="460">
        <v>0</v>
      </c>
      <c r="S303" s="460">
        <v>0</v>
      </c>
      <c r="T303" s="460">
        <v>0</v>
      </c>
      <c r="U303" s="460">
        <v>0</v>
      </c>
      <c r="V303" s="460">
        <v>0</v>
      </c>
      <c r="W303" s="460"/>
      <c r="X303" s="460">
        <f t="shared" si="14"/>
        <v>1</v>
      </c>
      <c r="Y303" s="1073"/>
      <c r="Z303" s="989"/>
    </row>
    <row r="304" spans="2:26" x14ac:dyDescent="0.25">
      <c r="B304" s="885"/>
      <c r="C304" s="634"/>
      <c r="D304" s="635"/>
      <c r="E304" s="499" t="s">
        <v>1664</v>
      </c>
      <c r="F304" s="461">
        <v>5</v>
      </c>
      <c r="G304" s="461">
        <v>5</v>
      </c>
      <c r="H304" s="461">
        <v>5</v>
      </c>
      <c r="I304" s="461">
        <v>10</v>
      </c>
      <c r="J304" s="461">
        <v>10</v>
      </c>
      <c r="K304" s="461">
        <v>15</v>
      </c>
      <c r="L304" s="461">
        <v>0</v>
      </c>
      <c r="M304" s="461">
        <v>0</v>
      </c>
      <c r="N304" s="461">
        <v>0</v>
      </c>
      <c r="O304" s="461">
        <v>10</v>
      </c>
      <c r="P304" s="461">
        <v>15</v>
      </c>
      <c r="Q304" s="461">
        <v>15</v>
      </c>
      <c r="R304" s="461">
        <v>0</v>
      </c>
      <c r="S304" s="461">
        <v>0</v>
      </c>
      <c r="T304" s="461">
        <v>0</v>
      </c>
      <c r="U304" s="461">
        <v>0</v>
      </c>
      <c r="V304" s="461">
        <v>0</v>
      </c>
      <c r="W304" s="461"/>
      <c r="X304" s="461">
        <f t="shared" si="14"/>
        <v>0.9</v>
      </c>
      <c r="Y304" s="1073"/>
      <c r="Z304" s="989"/>
    </row>
    <row r="305" spans="2:26" ht="15" customHeight="1" x14ac:dyDescent="0.25">
      <c r="B305" s="885" t="s">
        <v>2096</v>
      </c>
      <c r="C305" s="636" t="s">
        <v>1966</v>
      </c>
      <c r="D305" s="637"/>
      <c r="E305" s="518" t="s">
        <v>216</v>
      </c>
      <c r="F305" s="459">
        <v>0</v>
      </c>
      <c r="G305" s="459">
        <v>0</v>
      </c>
      <c r="H305" s="459">
        <v>0</v>
      </c>
      <c r="I305" s="459">
        <v>0</v>
      </c>
      <c r="J305" s="460">
        <v>0</v>
      </c>
      <c r="K305" s="460">
        <v>0</v>
      </c>
      <c r="L305" s="460">
        <v>0</v>
      </c>
      <c r="M305" s="460">
        <v>100</v>
      </c>
      <c r="N305" s="460">
        <v>0</v>
      </c>
      <c r="O305" s="460">
        <v>0</v>
      </c>
      <c r="P305" s="460">
        <v>0</v>
      </c>
      <c r="Q305" s="460">
        <v>0</v>
      </c>
      <c r="R305" s="460">
        <v>0</v>
      </c>
      <c r="S305" s="460">
        <v>0</v>
      </c>
      <c r="T305" s="460">
        <v>0</v>
      </c>
      <c r="U305" s="460">
        <v>0</v>
      </c>
      <c r="V305" s="460">
        <v>0</v>
      </c>
      <c r="W305" s="460"/>
      <c r="X305" s="460">
        <f t="shared" si="14"/>
        <v>1</v>
      </c>
      <c r="Y305" s="1073"/>
      <c r="Z305" s="989"/>
    </row>
    <row r="306" spans="2:26" x14ac:dyDescent="0.25">
      <c r="B306" s="885"/>
      <c r="C306" s="638"/>
      <c r="D306" s="639"/>
      <c r="E306" s="499" t="s">
        <v>1664</v>
      </c>
      <c r="F306" s="461">
        <v>10</v>
      </c>
      <c r="G306" s="461">
        <v>10</v>
      </c>
      <c r="H306" s="461">
        <v>10</v>
      </c>
      <c r="I306" s="461">
        <v>10</v>
      </c>
      <c r="J306" s="461">
        <v>5</v>
      </c>
      <c r="K306" s="461">
        <v>10</v>
      </c>
      <c r="L306" s="461">
        <v>15</v>
      </c>
      <c r="M306" s="461">
        <v>15</v>
      </c>
      <c r="N306" s="461">
        <v>0</v>
      </c>
      <c r="O306" s="461">
        <v>0</v>
      </c>
      <c r="P306" s="461">
        <v>0</v>
      </c>
      <c r="Q306" s="461">
        <v>0</v>
      </c>
      <c r="R306" s="461">
        <v>0</v>
      </c>
      <c r="S306" s="461">
        <v>0</v>
      </c>
      <c r="T306" s="461">
        <v>5</v>
      </c>
      <c r="U306" s="461">
        <v>0</v>
      </c>
      <c r="V306" s="461">
        <v>0</v>
      </c>
      <c r="W306" s="461"/>
      <c r="X306" s="461">
        <f t="shared" si="14"/>
        <v>0.9</v>
      </c>
      <c r="Y306" s="1073"/>
      <c r="Z306" s="989"/>
    </row>
    <row r="307" spans="2:26" ht="15" customHeight="1" x14ac:dyDescent="0.25">
      <c r="B307" s="885" t="s">
        <v>2097</v>
      </c>
      <c r="C307" s="632" t="s">
        <v>1967</v>
      </c>
      <c r="D307" s="633"/>
      <c r="E307" s="518" t="s">
        <v>216</v>
      </c>
      <c r="F307" s="459">
        <v>0</v>
      </c>
      <c r="G307" s="459">
        <v>0</v>
      </c>
      <c r="H307" s="459">
        <v>0</v>
      </c>
      <c r="I307" s="459">
        <v>0</v>
      </c>
      <c r="J307" s="460">
        <v>0</v>
      </c>
      <c r="K307" s="460">
        <v>0</v>
      </c>
      <c r="L307" s="460">
        <v>0</v>
      </c>
      <c r="M307" s="460">
        <v>0</v>
      </c>
      <c r="N307" s="460">
        <v>100</v>
      </c>
      <c r="O307" s="460">
        <v>0</v>
      </c>
      <c r="P307" s="460">
        <v>0</v>
      </c>
      <c r="Q307" s="460">
        <v>0</v>
      </c>
      <c r="R307" s="460">
        <v>0</v>
      </c>
      <c r="S307" s="460">
        <v>0</v>
      </c>
      <c r="T307" s="460">
        <v>0</v>
      </c>
      <c r="U307" s="460">
        <v>0</v>
      </c>
      <c r="V307" s="460">
        <v>0</v>
      </c>
      <c r="W307" s="460"/>
      <c r="X307" s="460">
        <f t="shared" si="14"/>
        <v>1</v>
      </c>
      <c r="Y307" s="1073"/>
      <c r="Z307" s="989"/>
    </row>
    <row r="308" spans="2:26" x14ac:dyDescent="0.25">
      <c r="B308" s="885"/>
      <c r="C308" s="634"/>
      <c r="D308" s="635"/>
      <c r="E308" s="499" t="s">
        <v>1664</v>
      </c>
      <c r="F308" s="461">
        <v>5</v>
      </c>
      <c r="G308" s="461">
        <v>5</v>
      </c>
      <c r="H308" s="461">
        <v>5</v>
      </c>
      <c r="I308" s="461">
        <v>5</v>
      </c>
      <c r="J308" s="461">
        <v>0</v>
      </c>
      <c r="K308" s="461">
        <v>5</v>
      </c>
      <c r="L308" s="461">
        <v>10</v>
      </c>
      <c r="M308" s="461">
        <v>10</v>
      </c>
      <c r="N308" s="461">
        <v>5</v>
      </c>
      <c r="O308" s="461">
        <v>0</v>
      </c>
      <c r="P308" s="461">
        <v>0</v>
      </c>
      <c r="Q308" s="461">
        <v>0</v>
      </c>
      <c r="R308" s="461">
        <v>0</v>
      </c>
      <c r="S308" s="461">
        <v>5</v>
      </c>
      <c r="T308" s="461">
        <v>5</v>
      </c>
      <c r="U308" s="461"/>
      <c r="V308" s="461">
        <v>0</v>
      </c>
      <c r="W308" s="461"/>
      <c r="X308" s="461">
        <f t="shared" si="14"/>
        <v>0.6</v>
      </c>
      <c r="Y308" s="1073"/>
      <c r="Z308" s="989"/>
    </row>
    <row r="309" spans="2:26" ht="15" customHeight="1" x14ac:dyDescent="0.25">
      <c r="B309" s="885" t="s">
        <v>2098</v>
      </c>
      <c r="C309" s="636" t="s">
        <v>1968</v>
      </c>
      <c r="D309" s="637"/>
      <c r="E309" s="518" t="s">
        <v>216</v>
      </c>
      <c r="F309" s="459">
        <v>0</v>
      </c>
      <c r="G309" s="459">
        <v>0</v>
      </c>
      <c r="H309" s="459">
        <v>0</v>
      </c>
      <c r="I309" s="459">
        <v>0</v>
      </c>
      <c r="J309" s="460">
        <v>0</v>
      </c>
      <c r="K309" s="460">
        <v>0</v>
      </c>
      <c r="L309" s="460">
        <v>0</v>
      </c>
      <c r="M309" s="460">
        <v>0</v>
      </c>
      <c r="N309" s="460">
        <v>100</v>
      </c>
      <c r="O309" s="460">
        <v>0</v>
      </c>
      <c r="P309" s="460">
        <v>0</v>
      </c>
      <c r="Q309" s="460">
        <v>0</v>
      </c>
      <c r="R309" s="460">
        <v>0</v>
      </c>
      <c r="S309" s="460">
        <v>0</v>
      </c>
      <c r="T309" s="460">
        <v>0</v>
      </c>
      <c r="U309" s="460">
        <v>0</v>
      </c>
      <c r="V309" s="460">
        <v>0</v>
      </c>
      <c r="W309" s="460"/>
      <c r="X309" s="460">
        <f t="shared" si="14"/>
        <v>1</v>
      </c>
      <c r="Y309" s="1073"/>
      <c r="Z309" s="989"/>
    </row>
    <row r="310" spans="2:26" x14ac:dyDescent="0.25">
      <c r="B310" s="885"/>
      <c r="C310" s="638"/>
      <c r="D310" s="639"/>
      <c r="E310" s="499" t="s">
        <v>1664</v>
      </c>
      <c r="F310" s="461">
        <v>5</v>
      </c>
      <c r="G310" s="461">
        <v>5</v>
      </c>
      <c r="H310" s="461">
        <v>5</v>
      </c>
      <c r="I310" s="461">
        <v>5</v>
      </c>
      <c r="J310" s="461">
        <v>5</v>
      </c>
      <c r="K310" s="461">
        <v>5</v>
      </c>
      <c r="L310" s="461">
        <v>5</v>
      </c>
      <c r="M310" s="461">
        <v>5</v>
      </c>
      <c r="N310" s="461">
        <v>10</v>
      </c>
      <c r="O310" s="461">
        <v>10</v>
      </c>
      <c r="P310" s="461">
        <v>15</v>
      </c>
      <c r="Q310" s="461">
        <v>15</v>
      </c>
      <c r="R310" s="461">
        <v>15</v>
      </c>
      <c r="S310" s="461">
        <v>10</v>
      </c>
      <c r="T310" s="461">
        <v>0</v>
      </c>
      <c r="U310" s="461">
        <v>0</v>
      </c>
      <c r="V310" s="461">
        <v>0</v>
      </c>
      <c r="W310" s="461"/>
      <c r="X310" s="461">
        <f t="shared" si="14"/>
        <v>1.1499999999999999</v>
      </c>
      <c r="Y310" s="1073"/>
      <c r="Z310" s="989"/>
    </row>
    <row r="311" spans="2:26" ht="15" customHeight="1" x14ac:dyDescent="0.25">
      <c r="B311" s="885" t="s">
        <v>2099</v>
      </c>
      <c r="C311" s="632" t="s">
        <v>1969</v>
      </c>
      <c r="D311" s="633"/>
      <c r="E311" s="518" t="s">
        <v>216</v>
      </c>
      <c r="F311" s="459">
        <v>0</v>
      </c>
      <c r="G311" s="459">
        <v>0</v>
      </c>
      <c r="H311" s="459">
        <v>0</v>
      </c>
      <c r="I311" s="459">
        <v>0</v>
      </c>
      <c r="J311" s="460">
        <v>0</v>
      </c>
      <c r="K311" s="460">
        <v>0</v>
      </c>
      <c r="L311" s="460">
        <v>0</v>
      </c>
      <c r="M311" s="460">
        <v>0</v>
      </c>
      <c r="N311" s="460">
        <v>100</v>
      </c>
      <c r="O311" s="460">
        <v>0</v>
      </c>
      <c r="P311" s="460">
        <v>0</v>
      </c>
      <c r="Q311" s="460">
        <v>0</v>
      </c>
      <c r="R311" s="460">
        <v>0</v>
      </c>
      <c r="S311" s="460">
        <v>0</v>
      </c>
      <c r="T311" s="460">
        <v>0</v>
      </c>
      <c r="U311" s="460">
        <v>0</v>
      </c>
      <c r="V311" s="460">
        <v>0</v>
      </c>
      <c r="W311" s="460"/>
      <c r="X311" s="460">
        <f t="shared" si="14"/>
        <v>1</v>
      </c>
      <c r="Y311" s="1073"/>
      <c r="Z311" s="989"/>
    </row>
    <row r="312" spans="2:26" x14ac:dyDescent="0.25">
      <c r="B312" s="885"/>
      <c r="C312" s="634"/>
      <c r="D312" s="635"/>
      <c r="E312" s="499" t="s">
        <v>1664</v>
      </c>
      <c r="F312" s="461">
        <v>5</v>
      </c>
      <c r="G312" s="461">
        <v>5</v>
      </c>
      <c r="H312" s="461">
        <v>5</v>
      </c>
      <c r="I312" s="461">
        <v>5</v>
      </c>
      <c r="J312" s="461">
        <v>10</v>
      </c>
      <c r="K312" s="461">
        <v>15</v>
      </c>
      <c r="L312" s="461">
        <v>15</v>
      </c>
      <c r="M312" s="461">
        <v>0</v>
      </c>
      <c r="N312" s="461">
        <v>0</v>
      </c>
      <c r="O312" s="461">
        <v>15</v>
      </c>
      <c r="P312" s="461">
        <v>15</v>
      </c>
      <c r="Q312" s="461">
        <v>10</v>
      </c>
      <c r="R312" s="461">
        <v>0</v>
      </c>
      <c r="S312" s="461">
        <v>0</v>
      </c>
      <c r="T312" s="461">
        <v>0</v>
      </c>
      <c r="U312" s="461">
        <v>0</v>
      </c>
      <c r="V312" s="461">
        <v>0</v>
      </c>
      <c r="W312" s="461"/>
      <c r="X312" s="461">
        <f t="shared" si="14"/>
        <v>1</v>
      </c>
      <c r="Y312" s="1073"/>
      <c r="Z312" s="989"/>
    </row>
    <row r="313" spans="2:26" ht="15" customHeight="1" x14ac:dyDescent="0.25">
      <c r="B313" s="885" t="s">
        <v>2100</v>
      </c>
      <c r="C313" s="636" t="s">
        <v>1970</v>
      </c>
      <c r="D313" s="637"/>
      <c r="E313" s="518" t="s">
        <v>216</v>
      </c>
      <c r="F313" s="459">
        <v>0</v>
      </c>
      <c r="G313" s="459">
        <v>0</v>
      </c>
      <c r="H313" s="459">
        <v>0</v>
      </c>
      <c r="I313" s="459">
        <v>0</v>
      </c>
      <c r="J313" s="460">
        <v>0</v>
      </c>
      <c r="K313" s="460">
        <v>0</v>
      </c>
      <c r="L313" s="460">
        <v>0</v>
      </c>
      <c r="M313" s="460">
        <v>0</v>
      </c>
      <c r="N313" s="460">
        <v>100</v>
      </c>
      <c r="O313" s="460">
        <v>0</v>
      </c>
      <c r="P313" s="460">
        <v>0</v>
      </c>
      <c r="Q313" s="460">
        <v>0</v>
      </c>
      <c r="R313" s="460">
        <v>0</v>
      </c>
      <c r="S313" s="460">
        <v>0</v>
      </c>
      <c r="T313" s="460">
        <v>0</v>
      </c>
      <c r="U313" s="460">
        <v>0</v>
      </c>
      <c r="V313" s="460">
        <v>0</v>
      </c>
      <c r="W313" s="460"/>
      <c r="X313" s="460">
        <f t="shared" si="14"/>
        <v>1</v>
      </c>
      <c r="Y313" s="1073"/>
      <c r="Z313" s="989"/>
    </row>
    <row r="314" spans="2:26" x14ac:dyDescent="0.25">
      <c r="B314" s="885"/>
      <c r="C314" s="638"/>
      <c r="D314" s="639"/>
      <c r="E314" s="499" t="s">
        <v>1664</v>
      </c>
      <c r="F314" s="461">
        <v>0</v>
      </c>
      <c r="G314" s="461">
        <v>0</v>
      </c>
      <c r="H314" s="461">
        <v>5</v>
      </c>
      <c r="I314" s="461">
        <v>5</v>
      </c>
      <c r="J314" s="461">
        <v>5</v>
      </c>
      <c r="K314" s="461">
        <v>5</v>
      </c>
      <c r="L314" s="461">
        <v>5</v>
      </c>
      <c r="M314" s="461">
        <v>10</v>
      </c>
      <c r="N314" s="461">
        <v>10</v>
      </c>
      <c r="O314" s="461">
        <v>10</v>
      </c>
      <c r="P314" s="461">
        <v>10</v>
      </c>
      <c r="Q314" s="461">
        <v>10</v>
      </c>
      <c r="R314" s="461">
        <v>15</v>
      </c>
      <c r="S314" s="461">
        <v>0</v>
      </c>
      <c r="T314" s="461">
        <v>0</v>
      </c>
      <c r="U314" s="461">
        <v>0</v>
      </c>
      <c r="V314" s="461">
        <v>0</v>
      </c>
      <c r="W314" s="461"/>
      <c r="X314" s="461">
        <f t="shared" si="14"/>
        <v>0.9</v>
      </c>
      <c r="Y314" s="1073"/>
      <c r="Z314" s="989"/>
    </row>
    <row r="315" spans="2:26" ht="15" customHeight="1" x14ac:dyDescent="0.25">
      <c r="B315" s="885" t="s">
        <v>2101</v>
      </c>
      <c r="C315" s="632" t="s">
        <v>1971</v>
      </c>
      <c r="D315" s="633"/>
      <c r="E315" s="518" t="s">
        <v>216</v>
      </c>
      <c r="F315" s="459">
        <v>0</v>
      </c>
      <c r="G315" s="459">
        <v>0</v>
      </c>
      <c r="H315" s="459">
        <v>0</v>
      </c>
      <c r="I315" s="459">
        <v>0</v>
      </c>
      <c r="J315" s="460">
        <v>0</v>
      </c>
      <c r="K315" s="460">
        <v>0</v>
      </c>
      <c r="L315" s="460">
        <v>0</v>
      </c>
      <c r="M315" s="460">
        <v>0</v>
      </c>
      <c r="N315" s="460">
        <v>100</v>
      </c>
      <c r="O315" s="460">
        <v>0</v>
      </c>
      <c r="P315" s="460">
        <v>0</v>
      </c>
      <c r="Q315" s="460">
        <v>0</v>
      </c>
      <c r="R315" s="460">
        <v>0</v>
      </c>
      <c r="S315" s="460">
        <v>0</v>
      </c>
      <c r="T315" s="460">
        <v>0</v>
      </c>
      <c r="U315" s="460">
        <v>0</v>
      </c>
      <c r="V315" s="460">
        <v>0</v>
      </c>
      <c r="W315" s="460"/>
      <c r="X315" s="460">
        <f t="shared" si="14"/>
        <v>1</v>
      </c>
      <c r="Y315" s="1073"/>
      <c r="Z315" s="989"/>
    </row>
    <row r="316" spans="2:26" x14ac:dyDescent="0.25">
      <c r="B316" s="885"/>
      <c r="C316" s="634"/>
      <c r="D316" s="635"/>
      <c r="E316" s="499" t="s">
        <v>1664</v>
      </c>
      <c r="F316" s="461">
        <v>0</v>
      </c>
      <c r="G316" s="461">
        <v>0</v>
      </c>
      <c r="H316" s="461">
        <v>0</v>
      </c>
      <c r="I316" s="461">
        <v>5</v>
      </c>
      <c r="J316" s="461">
        <v>5</v>
      </c>
      <c r="K316" s="461">
        <v>5</v>
      </c>
      <c r="L316" s="461">
        <v>15</v>
      </c>
      <c r="M316" s="461">
        <v>10</v>
      </c>
      <c r="N316" s="461">
        <v>15</v>
      </c>
      <c r="O316" s="461">
        <v>15</v>
      </c>
      <c r="P316" s="461">
        <v>0</v>
      </c>
      <c r="Q316" s="461">
        <v>15</v>
      </c>
      <c r="R316" s="461">
        <v>0</v>
      </c>
      <c r="S316" s="461">
        <v>0</v>
      </c>
      <c r="T316" s="461">
        <v>0</v>
      </c>
      <c r="U316" s="461">
        <v>0</v>
      </c>
      <c r="V316" s="461">
        <v>0</v>
      </c>
      <c r="W316" s="461"/>
      <c r="X316" s="461">
        <f t="shared" si="14"/>
        <v>0.85</v>
      </c>
      <c r="Y316" s="1073"/>
      <c r="Z316" s="989"/>
    </row>
    <row r="317" spans="2:26" ht="15" customHeight="1" x14ac:dyDescent="0.25">
      <c r="B317" s="885" t="s">
        <v>2102</v>
      </c>
      <c r="C317" s="636" t="s">
        <v>1972</v>
      </c>
      <c r="D317" s="637"/>
      <c r="E317" s="518" t="s">
        <v>216</v>
      </c>
      <c r="F317" s="459">
        <v>0</v>
      </c>
      <c r="G317" s="459">
        <v>0</v>
      </c>
      <c r="H317" s="459">
        <v>0</v>
      </c>
      <c r="I317" s="459">
        <v>0</v>
      </c>
      <c r="J317" s="460">
        <v>100</v>
      </c>
      <c r="K317" s="460">
        <v>0</v>
      </c>
      <c r="L317" s="460">
        <v>0</v>
      </c>
      <c r="M317" s="460">
        <v>0</v>
      </c>
      <c r="N317" s="460">
        <v>0</v>
      </c>
      <c r="O317" s="460">
        <v>0</v>
      </c>
      <c r="P317" s="460">
        <v>0</v>
      </c>
      <c r="Q317" s="460">
        <v>0</v>
      </c>
      <c r="R317" s="460">
        <v>0</v>
      </c>
      <c r="S317" s="460">
        <v>0</v>
      </c>
      <c r="T317" s="460">
        <v>0</v>
      </c>
      <c r="U317" s="460">
        <v>0</v>
      </c>
      <c r="V317" s="460">
        <v>0</v>
      </c>
      <c r="W317" s="460"/>
      <c r="X317" s="460">
        <f t="shared" si="14"/>
        <v>1</v>
      </c>
      <c r="Y317" s="1073"/>
      <c r="Z317" s="989"/>
    </row>
    <row r="318" spans="2:26" x14ac:dyDescent="0.25">
      <c r="B318" s="885"/>
      <c r="C318" s="638"/>
      <c r="D318" s="639"/>
      <c r="E318" s="499" t="s">
        <v>1664</v>
      </c>
      <c r="F318" s="461">
        <v>0</v>
      </c>
      <c r="G318" s="461">
        <v>0</v>
      </c>
      <c r="H318" s="461">
        <v>0</v>
      </c>
      <c r="I318" s="461">
        <v>100</v>
      </c>
      <c r="J318" s="461">
        <v>0</v>
      </c>
      <c r="K318" s="461">
        <v>0</v>
      </c>
      <c r="L318" s="461">
        <v>0</v>
      </c>
      <c r="M318" s="461">
        <v>0</v>
      </c>
      <c r="N318" s="461">
        <v>0</v>
      </c>
      <c r="O318" s="461">
        <v>0</v>
      </c>
      <c r="P318" s="461">
        <v>0</v>
      </c>
      <c r="Q318" s="461">
        <v>0</v>
      </c>
      <c r="R318" s="461">
        <v>0</v>
      </c>
      <c r="S318" s="461">
        <v>0</v>
      </c>
      <c r="T318" s="461">
        <v>0</v>
      </c>
      <c r="U318" s="461">
        <v>0</v>
      </c>
      <c r="V318" s="461">
        <v>0</v>
      </c>
      <c r="W318" s="461"/>
      <c r="X318" s="461">
        <f t="shared" si="14"/>
        <v>1</v>
      </c>
      <c r="Y318" s="1073"/>
      <c r="Z318" s="989"/>
    </row>
    <row r="319" spans="2:26" ht="15" customHeight="1" x14ac:dyDescent="0.25">
      <c r="B319" s="885" t="s">
        <v>2103</v>
      </c>
      <c r="C319" s="632" t="s">
        <v>1973</v>
      </c>
      <c r="D319" s="633"/>
      <c r="E319" s="518" t="s">
        <v>216</v>
      </c>
      <c r="F319" s="459">
        <v>0</v>
      </c>
      <c r="G319" s="459">
        <v>0</v>
      </c>
      <c r="H319" s="459">
        <v>0</v>
      </c>
      <c r="I319" s="459">
        <v>0</v>
      </c>
      <c r="J319" s="460">
        <v>0</v>
      </c>
      <c r="K319" s="460">
        <v>0</v>
      </c>
      <c r="L319" s="460">
        <v>0</v>
      </c>
      <c r="M319" s="460">
        <v>0</v>
      </c>
      <c r="N319" s="460">
        <v>100</v>
      </c>
      <c r="O319" s="460">
        <v>0</v>
      </c>
      <c r="P319" s="460">
        <v>0</v>
      </c>
      <c r="Q319" s="460">
        <v>0</v>
      </c>
      <c r="R319" s="460">
        <v>0</v>
      </c>
      <c r="S319" s="460">
        <v>0</v>
      </c>
      <c r="T319" s="460">
        <v>0</v>
      </c>
      <c r="U319" s="460">
        <v>0</v>
      </c>
      <c r="V319" s="460">
        <v>0</v>
      </c>
      <c r="W319" s="460"/>
      <c r="X319" s="460">
        <f t="shared" si="14"/>
        <v>1</v>
      </c>
      <c r="Y319" s="1073"/>
      <c r="Z319" s="989"/>
    </row>
    <row r="320" spans="2:26" x14ac:dyDescent="0.25">
      <c r="B320" s="885"/>
      <c r="C320" s="634"/>
      <c r="D320" s="635"/>
      <c r="E320" s="499" t="s">
        <v>1664</v>
      </c>
      <c r="F320" s="461">
        <v>5</v>
      </c>
      <c r="G320" s="461">
        <v>5</v>
      </c>
      <c r="H320" s="461">
        <v>5</v>
      </c>
      <c r="I320" s="461">
        <v>5</v>
      </c>
      <c r="J320" s="461">
        <v>5</v>
      </c>
      <c r="K320" s="461">
        <v>5</v>
      </c>
      <c r="L320" s="461">
        <v>0</v>
      </c>
      <c r="M320" s="461">
        <v>0</v>
      </c>
      <c r="N320" s="461">
        <v>0</v>
      </c>
      <c r="O320" s="461">
        <v>5</v>
      </c>
      <c r="P320" s="461">
        <v>10</v>
      </c>
      <c r="Q320" s="461">
        <v>10</v>
      </c>
      <c r="R320" s="461">
        <v>10</v>
      </c>
      <c r="S320" s="461">
        <v>10</v>
      </c>
      <c r="T320" s="461">
        <v>1</v>
      </c>
      <c r="U320" s="461">
        <v>10</v>
      </c>
      <c r="V320" s="461">
        <v>0</v>
      </c>
      <c r="W320" s="461"/>
      <c r="X320" s="461">
        <f t="shared" si="14"/>
        <v>0.86</v>
      </c>
      <c r="Y320" s="1073"/>
      <c r="Z320" s="989"/>
    </row>
    <row r="321" spans="2:26" ht="15" customHeight="1" x14ac:dyDescent="0.25">
      <c r="B321" s="885" t="s">
        <v>2104</v>
      </c>
      <c r="C321" s="636" t="s">
        <v>1974</v>
      </c>
      <c r="D321" s="637"/>
      <c r="E321" s="518" t="s">
        <v>216</v>
      </c>
      <c r="F321" s="459">
        <v>0</v>
      </c>
      <c r="G321" s="459">
        <v>0</v>
      </c>
      <c r="H321" s="459">
        <v>0</v>
      </c>
      <c r="I321" s="459">
        <v>0</v>
      </c>
      <c r="J321" s="460">
        <v>0</v>
      </c>
      <c r="K321" s="460">
        <v>0</v>
      </c>
      <c r="L321" s="460">
        <v>0</v>
      </c>
      <c r="M321" s="460">
        <v>0</v>
      </c>
      <c r="N321" s="460">
        <v>100</v>
      </c>
      <c r="O321" s="460">
        <v>0</v>
      </c>
      <c r="P321" s="460">
        <v>0</v>
      </c>
      <c r="Q321" s="460">
        <v>0</v>
      </c>
      <c r="R321" s="460">
        <v>0</v>
      </c>
      <c r="S321" s="460">
        <v>0</v>
      </c>
      <c r="T321" s="460">
        <v>0</v>
      </c>
      <c r="U321" s="460">
        <v>0</v>
      </c>
      <c r="V321" s="460">
        <v>0</v>
      </c>
      <c r="W321" s="460"/>
      <c r="X321" s="460">
        <f t="shared" si="14"/>
        <v>1</v>
      </c>
      <c r="Y321" s="1073"/>
      <c r="Z321" s="989"/>
    </row>
    <row r="322" spans="2:26" x14ac:dyDescent="0.25">
      <c r="B322" s="885"/>
      <c r="C322" s="638"/>
      <c r="D322" s="639"/>
      <c r="E322" s="499" t="s">
        <v>1664</v>
      </c>
      <c r="F322" s="461">
        <v>5</v>
      </c>
      <c r="G322" s="461">
        <v>5</v>
      </c>
      <c r="H322" s="461">
        <v>5</v>
      </c>
      <c r="I322" s="461">
        <v>5</v>
      </c>
      <c r="J322" s="461">
        <v>5</v>
      </c>
      <c r="K322" s="461">
        <v>10</v>
      </c>
      <c r="L322" s="461">
        <v>10</v>
      </c>
      <c r="M322" s="461">
        <v>5</v>
      </c>
      <c r="N322" s="461">
        <v>5</v>
      </c>
      <c r="O322" s="461">
        <v>0</v>
      </c>
      <c r="P322" s="461">
        <v>0</v>
      </c>
      <c r="Q322" s="461">
        <v>5</v>
      </c>
      <c r="R322" s="461">
        <v>5</v>
      </c>
      <c r="S322" s="461">
        <v>10</v>
      </c>
      <c r="T322" s="461">
        <v>5</v>
      </c>
      <c r="U322" s="461">
        <v>3</v>
      </c>
      <c r="V322" s="461">
        <v>0</v>
      </c>
      <c r="W322" s="461"/>
      <c r="X322" s="461">
        <f t="shared" si="14"/>
        <v>0.83</v>
      </c>
      <c r="Y322" s="1073"/>
      <c r="Z322" s="989"/>
    </row>
    <row r="323" spans="2:26" ht="15" customHeight="1" x14ac:dyDescent="0.25">
      <c r="B323" s="885" t="s">
        <v>2105</v>
      </c>
      <c r="C323" s="632" t="s">
        <v>1975</v>
      </c>
      <c r="D323" s="633"/>
      <c r="E323" s="518" t="s">
        <v>216</v>
      </c>
      <c r="F323" s="459">
        <v>0</v>
      </c>
      <c r="G323" s="459">
        <v>0</v>
      </c>
      <c r="H323" s="459">
        <v>100</v>
      </c>
      <c r="I323" s="459">
        <v>0</v>
      </c>
      <c r="J323" s="460">
        <v>0</v>
      </c>
      <c r="K323" s="460">
        <v>0</v>
      </c>
      <c r="L323" s="460">
        <v>0</v>
      </c>
      <c r="M323" s="460">
        <v>0</v>
      </c>
      <c r="N323" s="460">
        <v>0</v>
      </c>
      <c r="O323" s="460">
        <v>0</v>
      </c>
      <c r="P323" s="460">
        <v>0</v>
      </c>
      <c r="Q323" s="460">
        <v>0</v>
      </c>
      <c r="R323" s="460">
        <v>0</v>
      </c>
      <c r="S323" s="460">
        <v>0</v>
      </c>
      <c r="T323" s="460">
        <v>0</v>
      </c>
      <c r="U323" s="460">
        <v>0</v>
      </c>
      <c r="V323" s="460">
        <v>0</v>
      </c>
      <c r="W323" s="460"/>
      <c r="X323" s="460">
        <f t="shared" si="14"/>
        <v>1</v>
      </c>
      <c r="Y323" s="1073"/>
      <c r="Z323" s="989"/>
    </row>
    <row r="324" spans="2:26" x14ac:dyDescent="0.25">
      <c r="B324" s="885"/>
      <c r="C324" s="634"/>
      <c r="D324" s="635"/>
      <c r="E324" s="499" t="s">
        <v>1664</v>
      </c>
      <c r="F324" s="461">
        <v>5</v>
      </c>
      <c r="G324" s="461">
        <v>5</v>
      </c>
      <c r="H324" s="461">
        <v>5</v>
      </c>
      <c r="I324" s="461">
        <v>10</v>
      </c>
      <c r="J324" s="461">
        <v>10</v>
      </c>
      <c r="K324" s="461">
        <v>0</v>
      </c>
      <c r="L324" s="461">
        <v>0</v>
      </c>
      <c r="M324" s="461">
        <v>0</v>
      </c>
      <c r="N324" s="461">
        <v>5</v>
      </c>
      <c r="O324" s="461">
        <v>10</v>
      </c>
      <c r="P324" s="461">
        <v>10</v>
      </c>
      <c r="Q324" s="461">
        <v>10</v>
      </c>
      <c r="R324" s="461">
        <v>15</v>
      </c>
      <c r="S324" s="461">
        <v>0</v>
      </c>
      <c r="T324" s="461">
        <v>0</v>
      </c>
      <c r="U324" s="461">
        <v>0</v>
      </c>
      <c r="V324" s="461">
        <v>0</v>
      </c>
      <c r="W324" s="461"/>
      <c r="X324" s="461">
        <f t="shared" si="14"/>
        <v>0.85</v>
      </c>
      <c r="Y324" s="1073"/>
      <c r="Z324" s="989"/>
    </row>
    <row r="325" spans="2:26" ht="15" customHeight="1" x14ac:dyDescent="0.25">
      <c r="B325" s="885" t="s">
        <v>2106</v>
      </c>
      <c r="C325" s="636" t="s">
        <v>1976</v>
      </c>
      <c r="D325" s="637"/>
      <c r="E325" s="518" t="s">
        <v>216</v>
      </c>
      <c r="F325" s="459">
        <v>0</v>
      </c>
      <c r="G325" s="459">
        <v>0</v>
      </c>
      <c r="H325" s="459">
        <v>0</v>
      </c>
      <c r="I325" s="459">
        <v>100</v>
      </c>
      <c r="J325" s="460">
        <v>0</v>
      </c>
      <c r="K325" s="460">
        <v>0</v>
      </c>
      <c r="L325" s="460">
        <v>0</v>
      </c>
      <c r="M325" s="460">
        <v>0</v>
      </c>
      <c r="N325" s="460">
        <v>0</v>
      </c>
      <c r="O325" s="460">
        <v>0</v>
      </c>
      <c r="P325" s="460">
        <v>0</v>
      </c>
      <c r="Q325" s="460">
        <v>0</v>
      </c>
      <c r="R325" s="460">
        <v>0</v>
      </c>
      <c r="S325" s="460">
        <v>0</v>
      </c>
      <c r="T325" s="460">
        <v>0</v>
      </c>
      <c r="U325" s="460">
        <v>0</v>
      </c>
      <c r="V325" s="460">
        <v>0</v>
      </c>
      <c r="W325" s="460"/>
      <c r="X325" s="460">
        <f t="shared" si="14"/>
        <v>1</v>
      </c>
      <c r="Y325" s="1073"/>
      <c r="Z325" s="989"/>
    </row>
    <row r="326" spans="2:26" x14ac:dyDescent="0.25">
      <c r="B326" s="885"/>
      <c r="C326" s="638"/>
      <c r="D326" s="639"/>
      <c r="E326" s="499" t="s">
        <v>1664</v>
      </c>
      <c r="F326" s="461">
        <v>5</v>
      </c>
      <c r="G326" s="461">
        <v>5</v>
      </c>
      <c r="H326" s="461">
        <v>5</v>
      </c>
      <c r="I326" s="461">
        <v>5</v>
      </c>
      <c r="J326" s="461">
        <v>0</v>
      </c>
      <c r="K326" s="461">
        <v>5</v>
      </c>
      <c r="L326" s="461">
        <v>10</v>
      </c>
      <c r="M326" s="461">
        <v>10</v>
      </c>
      <c r="N326" s="461">
        <v>10</v>
      </c>
      <c r="O326" s="461">
        <v>15</v>
      </c>
      <c r="P326" s="461">
        <v>15</v>
      </c>
      <c r="Q326" s="461">
        <v>20</v>
      </c>
      <c r="R326" s="461">
        <v>15</v>
      </c>
      <c r="S326" s="461">
        <v>10</v>
      </c>
      <c r="T326" s="461">
        <v>0</v>
      </c>
      <c r="U326" s="461">
        <v>0</v>
      </c>
      <c r="V326" s="461">
        <v>0</v>
      </c>
      <c r="W326" s="461"/>
      <c r="X326" s="461">
        <f t="shared" si="14"/>
        <v>1.3</v>
      </c>
      <c r="Y326" s="1073"/>
      <c r="Z326" s="989"/>
    </row>
    <row r="327" spans="2:26" ht="15" customHeight="1" x14ac:dyDescent="0.25">
      <c r="B327" s="885" t="s">
        <v>2107</v>
      </c>
      <c r="C327" s="632" t="s">
        <v>1977</v>
      </c>
      <c r="D327" s="633"/>
      <c r="E327" s="518" t="s">
        <v>216</v>
      </c>
      <c r="F327" s="459">
        <v>0</v>
      </c>
      <c r="G327" s="459">
        <v>0</v>
      </c>
      <c r="H327" s="459">
        <v>0</v>
      </c>
      <c r="I327" s="459">
        <v>0</v>
      </c>
      <c r="J327" s="460">
        <v>0</v>
      </c>
      <c r="K327" s="460">
        <v>0</v>
      </c>
      <c r="L327" s="460">
        <v>0</v>
      </c>
      <c r="M327" s="460">
        <v>100</v>
      </c>
      <c r="N327" s="460">
        <v>0</v>
      </c>
      <c r="O327" s="460">
        <v>0</v>
      </c>
      <c r="P327" s="460">
        <v>0</v>
      </c>
      <c r="Q327" s="460">
        <v>0</v>
      </c>
      <c r="R327" s="460">
        <v>0</v>
      </c>
      <c r="S327" s="460">
        <v>0</v>
      </c>
      <c r="T327" s="460">
        <v>0</v>
      </c>
      <c r="U327" s="460">
        <v>0</v>
      </c>
      <c r="V327" s="460">
        <v>0</v>
      </c>
      <c r="W327" s="460"/>
      <c r="X327" s="460">
        <f t="shared" si="14"/>
        <v>1</v>
      </c>
      <c r="Y327" s="1073"/>
      <c r="Z327" s="989"/>
    </row>
    <row r="328" spans="2:26" x14ac:dyDescent="0.25">
      <c r="B328" s="885"/>
      <c r="C328" s="634"/>
      <c r="D328" s="635"/>
      <c r="E328" s="499" t="s">
        <v>1664</v>
      </c>
      <c r="F328" s="461">
        <v>0</v>
      </c>
      <c r="G328" s="461">
        <v>0</v>
      </c>
      <c r="H328" s="461">
        <v>5</v>
      </c>
      <c r="I328" s="461">
        <v>5</v>
      </c>
      <c r="J328" s="461">
        <v>5</v>
      </c>
      <c r="K328" s="461">
        <v>5</v>
      </c>
      <c r="L328" s="461">
        <v>5</v>
      </c>
      <c r="M328" s="461">
        <v>5</v>
      </c>
      <c r="N328" s="461">
        <v>10</v>
      </c>
      <c r="O328" s="461">
        <v>10</v>
      </c>
      <c r="P328" s="461">
        <v>10</v>
      </c>
      <c r="Q328" s="461">
        <v>10</v>
      </c>
      <c r="R328" s="461">
        <v>10</v>
      </c>
      <c r="S328" s="461">
        <v>5</v>
      </c>
      <c r="T328" s="461">
        <v>5</v>
      </c>
      <c r="U328" s="461">
        <v>0</v>
      </c>
      <c r="V328" s="461">
        <v>0</v>
      </c>
      <c r="W328" s="461"/>
      <c r="X328" s="461">
        <f t="shared" si="14"/>
        <v>0.9</v>
      </c>
      <c r="Y328" s="1073"/>
      <c r="Z328" s="989"/>
    </row>
    <row r="329" spans="2:26" ht="15" customHeight="1" x14ac:dyDescent="0.25">
      <c r="B329" s="885" t="s">
        <v>2108</v>
      </c>
      <c r="C329" s="636" t="s">
        <v>1978</v>
      </c>
      <c r="D329" s="637"/>
      <c r="E329" s="518" t="s">
        <v>216</v>
      </c>
      <c r="F329" s="459">
        <v>15</v>
      </c>
      <c r="G329" s="459">
        <v>15</v>
      </c>
      <c r="H329" s="459">
        <v>10</v>
      </c>
      <c r="I329" s="459">
        <v>10</v>
      </c>
      <c r="J329" s="460">
        <v>10</v>
      </c>
      <c r="K329" s="460">
        <v>10</v>
      </c>
      <c r="L329" s="460">
        <v>10</v>
      </c>
      <c r="M329" s="460">
        <v>10</v>
      </c>
      <c r="N329" s="460">
        <v>10</v>
      </c>
      <c r="O329" s="460">
        <v>0</v>
      </c>
      <c r="P329" s="460">
        <v>0</v>
      </c>
      <c r="Q329" s="460">
        <v>0</v>
      </c>
      <c r="R329" s="460">
        <v>0</v>
      </c>
      <c r="S329" s="460">
        <v>0</v>
      </c>
      <c r="T329" s="460">
        <v>0</v>
      </c>
      <c r="U329" s="460">
        <v>0</v>
      </c>
      <c r="V329" s="460">
        <v>0</v>
      </c>
      <c r="W329" s="460"/>
      <c r="X329" s="460">
        <f t="shared" si="14"/>
        <v>1</v>
      </c>
      <c r="Y329" s="1073"/>
      <c r="Z329" s="989"/>
    </row>
    <row r="330" spans="2:26" x14ac:dyDescent="0.25">
      <c r="B330" s="885"/>
      <c r="C330" s="638"/>
      <c r="D330" s="639"/>
      <c r="E330" s="499" t="s">
        <v>1664</v>
      </c>
      <c r="F330" s="461">
        <v>0</v>
      </c>
      <c r="G330" s="461">
        <v>5</v>
      </c>
      <c r="H330" s="461">
        <v>5</v>
      </c>
      <c r="I330" s="461">
        <v>40</v>
      </c>
      <c r="J330" s="461">
        <v>5</v>
      </c>
      <c r="K330" s="461">
        <v>5</v>
      </c>
      <c r="L330" s="461">
        <v>10</v>
      </c>
      <c r="M330" s="461">
        <v>10</v>
      </c>
      <c r="N330" s="461">
        <v>5</v>
      </c>
      <c r="O330" s="461">
        <v>5</v>
      </c>
      <c r="P330" s="461">
        <v>0</v>
      </c>
      <c r="Q330" s="461">
        <v>5</v>
      </c>
      <c r="R330" s="461">
        <v>0</v>
      </c>
      <c r="S330" s="461">
        <v>0</v>
      </c>
      <c r="T330" s="461">
        <v>0</v>
      </c>
      <c r="U330" s="461">
        <v>0</v>
      </c>
      <c r="V330" s="461">
        <v>0</v>
      </c>
      <c r="W330" s="461"/>
      <c r="X330" s="461">
        <f t="shared" si="14"/>
        <v>0.95</v>
      </c>
      <c r="Y330" s="1073"/>
      <c r="Z330" s="989"/>
    </row>
    <row r="331" spans="2:26" ht="15" customHeight="1" x14ac:dyDescent="0.25">
      <c r="B331" s="885" t="s">
        <v>2109</v>
      </c>
      <c r="C331" s="632" t="s">
        <v>1979</v>
      </c>
      <c r="D331" s="633"/>
      <c r="E331" s="518" t="s">
        <v>216</v>
      </c>
      <c r="F331" s="459">
        <v>0</v>
      </c>
      <c r="G331" s="459">
        <v>0</v>
      </c>
      <c r="H331" s="459">
        <v>0</v>
      </c>
      <c r="I331" s="459">
        <v>0</v>
      </c>
      <c r="J331" s="460">
        <v>0</v>
      </c>
      <c r="K331" s="460">
        <v>100</v>
      </c>
      <c r="L331" s="460">
        <v>0</v>
      </c>
      <c r="M331" s="460">
        <v>0</v>
      </c>
      <c r="N331" s="460">
        <v>0</v>
      </c>
      <c r="O331" s="460">
        <v>0</v>
      </c>
      <c r="P331" s="460">
        <v>0</v>
      </c>
      <c r="Q331" s="460">
        <v>0</v>
      </c>
      <c r="R331" s="460">
        <v>0</v>
      </c>
      <c r="S331" s="460">
        <v>0</v>
      </c>
      <c r="T331" s="460">
        <v>0</v>
      </c>
      <c r="U331" s="460">
        <v>0</v>
      </c>
      <c r="V331" s="460">
        <v>0</v>
      </c>
      <c r="W331" s="460"/>
      <c r="X331" s="460">
        <f t="shared" si="14"/>
        <v>1</v>
      </c>
      <c r="Y331" s="1073"/>
      <c r="Z331" s="989"/>
    </row>
    <row r="332" spans="2:26" x14ac:dyDescent="0.25">
      <c r="B332" s="885"/>
      <c r="C332" s="634"/>
      <c r="D332" s="635"/>
      <c r="E332" s="499" t="s">
        <v>1664</v>
      </c>
      <c r="F332" s="461">
        <v>5</v>
      </c>
      <c r="G332" s="461">
        <v>10</v>
      </c>
      <c r="H332" s="461">
        <v>5</v>
      </c>
      <c r="I332" s="461">
        <v>10</v>
      </c>
      <c r="J332" s="461">
        <v>5</v>
      </c>
      <c r="K332" s="461">
        <v>5</v>
      </c>
      <c r="L332" s="461">
        <v>5</v>
      </c>
      <c r="M332" s="461">
        <v>5</v>
      </c>
      <c r="N332" s="461">
        <v>5</v>
      </c>
      <c r="O332" s="461">
        <v>5</v>
      </c>
      <c r="P332" s="461">
        <v>10</v>
      </c>
      <c r="Q332" s="461">
        <v>10</v>
      </c>
      <c r="R332" s="461">
        <v>10</v>
      </c>
      <c r="S332" s="461">
        <v>10</v>
      </c>
      <c r="T332" s="461">
        <v>0</v>
      </c>
      <c r="U332" s="461">
        <v>0</v>
      </c>
      <c r="V332" s="461">
        <v>0</v>
      </c>
      <c r="W332" s="461"/>
      <c r="X332" s="461">
        <f t="shared" si="14"/>
        <v>1</v>
      </c>
      <c r="Y332" s="1073"/>
      <c r="Z332" s="989"/>
    </row>
    <row r="333" spans="2:26" ht="15" customHeight="1" x14ac:dyDescent="0.25">
      <c r="B333" s="885" t="s">
        <v>2110</v>
      </c>
      <c r="C333" s="636" t="s">
        <v>1980</v>
      </c>
      <c r="D333" s="637"/>
      <c r="E333" s="518" t="s">
        <v>216</v>
      </c>
      <c r="F333" s="459">
        <v>0</v>
      </c>
      <c r="G333" s="459">
        <v>0</v>
      </c>
      <c r="H333" s="459">
        <v>0</v>
      </c>
      <c r="I333" s="459">
        <v>0</v>
      </c>
      <c r="J333" s="460">
        <v>100</v>
      </c>
      <c r="K333" s="460">
        <v>0</v>
      </c>
      <c r="L333" s="460">
        <v>0</v>
      </c>
      <c r="M333" s="460">
        <v>0</v>
      </c>
      <c r="N333" s="460">
        <v>0</v>
      </c>
      <c r="O333" s="460">
        <v>0</v>
      </c>
      <c r="P333" s="460">
        <v>0</v>
      </c>
      <c r="Q333" s="460">
        <v>0</v>
      </c>
      <c r="R333" s="460">
        <v>0</v>
      </c>
      <c r="S333" s="460">
        <v>0</v>
      </c>
      <c r="T333" s="460">
        <v>0</v>
      </c>
      <c r="U333" s="460">
        <v>0</v>
      </c>
      <c r="V333" s="460">
        <v>0</v>
      </c>
      <c r="W333" s="460"/>
      <c r="X333" s="460">
        <f t="shared" si="14"/>
        <v>1</v>
      </c>
      <c r="Y333" s="1073"/>
      <c r="Z333" s="989"/>
    </row>
    <row r="334" spans="2:26" x14ac:dyDescent="0.25">
      <c r="B334" s="885"/>
      <c r="C334" s="638"/>
      <c r="D334" s="639"/>
      <c r="E334" s="499" t="s">
        <v>1664</v>
      </c>
      <c r="F334" s="461">
        <v>5</v>
      </c>
      <c r="G334" s="461">
        <v>5</v>
      </c>
      <c r="H334" s="461">
        <v>5</v>
      </c>
      <c r="I334" s="461">
        <v>10</v>
      </c>
      <c r="J334" s="461">
        <v>5</v>
      </c>
      <c r="K334" s="461">
        <v>5</v>
      </c>
      <c r="L334" s="461">
        <v>5</v>
      </c>
      <c r="M334" s="461">
        <v>5</v>
      </c>
      <c r="N334" s="461">
        <v>5</v>
      </c>
      <c r="O334" s="461">
        <v>5</v>
      </c>
      <c r="P334" s="461">
        <v>10</v>
      </c>
      <c r="Q334" s="461">
        <v>10</v>
      </c>
      <c r="R334" s="461">
        <v>10</v>
      </c>
      <c r="S334" s="461">
        <v>15</v>
      </c>
      <c r="T334" s="461">
        <v>5</v>
      </c>
      <c r="U334" s="461">
        <v>0</v>
      </c>
      <c r="V334" s="461">
        <v>0</v>
      </c>
      <c r="W334" s="461"/>
      <c r="X334" s="461">
        <f t="shared" si="14"/>
        <v>1.05</v>
      </c>
      <c r="Y334" s="1073"/>
      <c r="Z334" s="989"/>
    </row>
    <row r="335" spans="2:26" ht="15" customHeight="1" x14ac:dyDescent="0.25">
      <c r="B335" s="885" t="s">
        <v>2111</v>
      </c>
      <c r="C335" s="632" t="s">
        <v>1981</v>
      </c>
      <c r="D335" s="633"/>
      <c r="E335" s="518" t="s">
        <v>216</v>
      </c>
      <c r="F335" s="459">
        <v>0</v>
      </c>
      <c r="G335" s="459">
        <v>0</v>
      </c>
      <c r="H335" s="459">
        <v>0</v>
      </c>
      <c r="I335" s="459">
        <v>0</v>
      </c>
      <c r="J335" s="460">
        <v>0</v>
      </c>
      <c r="K335" s="460">
        <v>100</v>
      </c>
      <c r="L335" s="460">
        <v>0</v>
      </c>
      <c r="M335" s="460">
        <v>0</v>
      </c>
      <c r="N335" s="460">
        <v>0</v>
      </c>
      <c r="O335" s="460">
        <v>0</v>
      </c>
      <c r="P335" s="460">
        <v>0</v>
      </c>
      <c r="Q335" s="460">
        <v>0</v>
      </c>
      <c r="R335" s="460">
        <v>0</v>
      </c>
      <c r="S335" s="460">
        <v>0</v>
      </c>
      <c r="T335" s="460">
        <v>0</v>
      </c>
      <c r="U335" s="460">
        <v>0</v>
      </c>
      <c r="V335" s="460">
        <v>0</v>
      </c>
      <c r="W335" s="460"/>
      <c r="X335" s="460">
        <f t="shared" si="14"/>
        <v>1</v>
      </c>
      <c r="Y335" s="1073"/>
      <c r="Z335" s="989"/>
    </row>
    <row r="336" spans="2:26" x14ac:dyDescent="0.25">
      <c r="B336" s="885"/>
      <c r="C336" s="634"/>
      <c r="D336" s="635"/>
      <c r="E336" s="499" t="s">
        <v>1664</v>
      </c>
      <c r="F336" s="461">
        <v>5</v>
      </c>
      <c r="G336" s="461">
        <v>5</v>
      </c>
      <c r="H336" s="461">
        <v>5</v>
      </c>
      <c r="I336" s="461">
        <v>15</v>
      </c>
      <c r="J336" s="461">
        <v>5</v>
      </c>
      <c r="K336" s="461">
        <v>5</v>
      </c>
      <c r="L336" s="461">
        <v>5</v>
      </c>
      <c r="M336" s="461">
        <v>5</v>
      </c>
      <c r="N336" s="461">
        <v>5</v>
      </c>
      <c r="O336" s="461">
        <v>5</v>
      </c>
      <c r="P336" s="461">
        <v>5</v>
      </c>
      <c r="Q336" s="461">
        <v>5</v>
      </c>
      <c r="R336" s="461">
        <v>5</v>
      </c>
      <c r="S336" s="461">
        <v>5</v>
      </c>
      <c r="T336" s="461">
        <v>5</v>
      </c>
      <c r="U336" s="461">
        <v>5</v>
      </c>
      <c r="V336" s="461">
        <v>0</v>
      </c>
      <c r="W336" s="461"/>
      <c r="X336" s="461">
        <f t="shared" ref="X336:X398" si="15">SUM(F336:U336)/100</f>
        <v>0.9</v>
      </c>
      <c r="Y336" s="1073"/>
      <c r="Z336" s="989"/>
    </row>
    <row r="337" spans="2:26" ht="15" customHeight="1" x14ac:dyDescent="0.25">
      <c r="B337" s="885" t="s">
        <v>2112</v>
      </c>
      <c r="C337" s="636" t="s">
        <v>1982</v>
      </c>
      <c r="D337" s="637"/>
      <c r="E337" s="518" t="s">
        <v>216</v>
      </c>
      <c r="F337" s="459">
        <v>0</v>
      </c>
      <c r="G337" s="459">
        <v>0</v>
      </c>
      <c r="H337" s="459">
        <v>0</v>
      </c>
      <c r="I337" s="459">
        <v>0</v>
      </c>
      <c r="J337" s="460">
        <v>0</v>
      </c>
      <c r="K337" s="460">
        <v>0</v>
      </c>
      <c r="L337" s="460">
        <v>0</v>
      </c>
      <c r="M337" s="460">
        <v>50</v>
      </c>
      <c r="N337" s="460">
        <v>50</v>
      </c>
      <c r="O337" s="460">
        <v>0</v>
      </c>
      <c r="P337" s="460">
        <v>0</v>
      </c>
      <c r="Q337" s="460">
        <v>0</v>
      </c>
      <c r="R337" s="460">
        <v>0</v>
      </c>
      <c r="S337" s="460">
        <v>0</v>
      </c>
      <c r="T337" s="460">
        <v>0</v>
      </c>
      <c r="U337" s="460">
        <v>0</v>
      </c>
      <c r="V337" s="460">
        <v>0</v>
      </c>
      <c r="W337" s="460"/>
      <c r="X337" s="460">
        <f t="shared" si="15"/>
        <v>1</v>
      </c>
      <c r="Y337" s="1073"/>
      <c r="Z337" s="989"/>
    </row>
    <row r="338" spans="2:26" x14ac:dyDescent="0.25">
      <c r="B338" s="885"/>
      <c r="C338" s="638"/>
      <c r="D338" s="639"/>
      <c r="E338" s="499" t="s">
        <v>1664</v>
      </c>
      <c r="F338" s="461">
        <v>5</v>
      </c>
      <c r="G338" s="461">
        <v>5</v>
      </c>
      <c r="H338" s="461">
        <v>5</v>
      </c>
      <c r="I338" s="461">
        <v>10</v>
      </c>
      <c r="J338" s="461">
        <v>5</v>
      </c>
      <c r="K338" s="461">
        <v>5</v>
      </c>
      <c r="L338" s="461">
        <v>5</v>
      </c>
      <c r="M338" s="461">
        <v>5</v>
      </c>
      <c r="N338" s="461">
        <v>5</v>
      </c>
      <c r="O338" s="461">
        <v>5</v>
      </c>
      <c r="P338" s="461">
        <v>5</v>
      </c>
      <c r="Q338" s="461">
        <v>5</v>
      </c>
      <c r="R338" s="461">
        <v>5</v>
      </c>
      <c r="S338" s="461">
        <v>5</v>
      </c>
      <c r="T338" s="461">
        <v>5</v>
      </c>
      <c r="U338" s="461">
        <v>5</v>
      </c>
      <c r="V338" s="461">
        <v>0</v>
      </c>
      <c r="W338" s="461"/>
      <c r="X338" s="461">
        <f t="shared" si="15"/>
        <v>0.85</v>
      </c>
      <c r="Y338" s="1073"/>
      <c r="Z338" s="989"/>
    </row>
    <row r="339" spans="2:26" ht="15" customHeight="1" x14ac:dyDescent="0.25">
      <c r="B339" s="885" t="s">
        <v>2113</v>
      </c>
      <c r="C339" s="632" t="s">
        <v>1983</v>
      </c>
      <c r="D339" s="633"/>
      <c r="E339" s="518" t="s">
        <v>216</v>
      </c>
      <c r="F339" s="459">
        <v>0</v>
      </c>
      <c r="G339" s="459">
        <v>0</v>
      </c>
      <c r="H339" s="459">
        <v>0</v>
      </c>
      <c r="I339" s="459">
        <v>0</v>
      </c>
      <c r="J339" s="460">
        <v>0</v>
      </c>
      <c r="K339" s="460">
        <v>100</v>
      </c>
      <c r="L339" s="460">
        <v>0</v>
      </c>
      <c r="M339" s="460">
        <v>0</v>
      </c>
      <c r="N339" s="460">
        <v>0</v>
      </c>
      <c r="O339" s="460">
        <v>0</v>
      </c>
      <c r="P339" s="460">
        <v>0</v>
      </c>
      <c r="Q339" s="460">
        <v>0</v>
      </c>
      <c r="R339" s="460">
        <v>0</v>
      </c>
      <c r="S339" s="460">
        <v>0</v>
      </c>
      <c r="T339" s="460">
        <v>0</v>
      </c>
      <c r="U339" s="460">
        <v>0</v>
      </c>
      <c r="V339" s="460">
        <v>0</v>
      </c>
      <c r="W339" s="460"/>
      <c r="X339" s="460">
        <f t="shared" si="15"/>
        <v>1</v>
      </c>
      <c r="Y339" s="1073"/>
      <c r="Z339" s="989"/>
    </row>
    <row r="340" spans="2:26" x14ac:dyDescent="0.25">
      <c r="B340" s="885"/>
      <c r="C340" s="634"/>
      <c r="D340" s="635"/>
      <c r="E340" s="499" t="s">
        <v>1664</v>
      </c>
      <c r="F340" s="461">
        <v>5</v>
      </c>
      <c r="G340" s="461">
        <v>5</v>
      </c>
      <c r="H340" s="461">
        <v>5</v>
      </c>
      <c r="I340" s="461">
        <v>15</v>
      </c>
      <c r="J340" s="461">
        <v>5</v>
      </c>
      <c r="K340" s="461">
        <v>0</v>
      </c>
      <c r="L340" s="461">
        <v>0</v>
      </c>
      <c r="M340" s="461">
        <v>0</v>
      </c>
      <c r="N340" s="461">
        <v>0</v>
      </c>
      <c r="O340" s="461">
        <v>5</v>
      </c>
      <c r="P340" s="461">
        <v>0</v>
      </c>
      <c r="Q340" s="461">
        <v>0</v>
      </c>
      <c r="R340" s="461">
        <v>0</v>
      </c>
      <c r="S340" s="461">
        <v>5</v>
      </c>
      <c r="T340" s="461">
        <v>5</v>
      </c>
      <c r="U340" s="461">
        <v>10</v>
      </c>
      <c r="V340" s="461">
        <v>0</v>
      </c>
      <c r="W340" s="461"/>
      <c r="X340" s="461">
        <f t="shared" si="15"/>
        <v>0.6</v>
      </c>
      <c r="Y340" s="1073"/>
      <c r="Z340" s="989"/>
    </row>
    <row r="341" spans="2:26" ht="15" customHeight="1" x14ac:dyDescent="0.25">
      <c r="B341" s="885" t="s">
        <v>2114</v>
      </c>
      <c r="C341" s="636" t="s">
        <v>1984</v>
      </c>
      <c r="D341" s="637"/>
      <c r="E341" s="518" t="s">
        <v>216</v>
      </c>
      <c r="F341" s="459">
        <v>0</v>
      </c>
      <c r="G341" s="459">
        <v>0</v>
      </c>
      <c r="H341" s="459">
        <v>0</v>
      </c>
      <c r="I341" s="459">
        <v>0</v>
      </c>
      <c r="J341" s="460">
        <v>0</v>
      </c>
      <c r="K341" s="460">
        <v>100</v>
      </c>
      <c r="L341" s="460">
        <v>10</v>
      </c>
      <c r="M341" s="460">
        <v>5</v>
      </c>
      <c r="N341" s="460">
        <v>0</v>
      </c>
      <c r="O341" s="460">
        <v>0</v>
      </c>
      <c r="P341" s="460">
        <v>0</v>
      </c>
      <c r="Q341" s="460">
        <v>0</v>
      </c>
      <c r="R341" s="460">
        <v>0</v>
      </c>
      <c r="S341" s="460">
        <v>0</v>
      </c>
      <c r="T341" s="460">
        <v>0</v>
      </c>
      <c r="U341" s="460">
        <v>0</v>
      </c>
      <c r="V341" s="460">
        <v>0</v>
      </c>
      <c r="W341" s="460"/>
      <c r="X341" s="460">
        <f t="shared" si="15"/>
        <v>1.1499999999999999</v>
      </c>
      <c r="Y341" s="1073"/>
      <c r="Z341" s="989"/>
    </row>
    <row r="342" spans="2:26" x14ac:dyDescent="0.25">
      <c r="B342" s="885"/>
      <c r="C342" s="638"/>
      <c r="D342" s="639"/>
      <c r="E342" s="499" t="s">
        <v>1664</v>
      </c>
      <c r="F342" s="461">
        <v>10</v>
      </c>
      <c r="G342" s="461">
        <v>10</v>
      </c>
      <c r="H342" s="461">
        <v>5</v>
      </c>
      <c r="I342" s="461">
        <v>10</v>
      </c>
      <c r="J342" s="461">
        <v>5</v>
      </c>
      <c r="K342" s="461">
        <v>5</v>
      </c>
      <c r="L342" s="461">
        <v>5</v>
      </c>
      <c r="M342" s="461">
        <v>5</v>
      </c>
      <c r="N342" s="461">
        <v>10</v>
      </c>
      <c r="O342" s="461">
        <v>10</v>
      </c>
      <c r="P342" s="461">
        <v>10</v>
      </c>
      <c r="Q342" s="461">
        <v>10</v>
      </c>
      <c r="R342" s="461">
        <v>10</v>
      </c>
      <c r="S342" s="461">
        <v>10</v>
      </c>
      <c r="T342" s="461">
        <v>10</v>
      </c>
      <c r="U342" s="461">
        <v>10</v>
      </c>
      <c r="V342" s="461">
        <v>0</v>
      </c>
      <c r="W342" s="461"/>
      <c r="X342" s="461">
        <f t="shared" si="15"/>
        <v>1.35</v>
      </c>
      <c r="Y342" s="1073"/>
      <c r="Z342" s="989"/>
    </row>
    <row r="343" spans="2:26" ht="15" customHeight="1" x14ac:dyDescent="0.25">
      <c r="B343" s="885" t="s">
        <v>2115</v>
      </c>
      <c r="C343" s="632" t="s">
        <v>1985</v>
      </c>
      <c r="D343" s="633"/>
      <c r="E343" s="518" t="s">
        <v>216</v>
      </c>
      <c r="F343" s="459">
        <v>0</v>
      </c>
      <c r="G343" s="459">
        <v>0</v>
      </c>
      <c r="H343" s="459">
        <v>0</v>
      </c>
      <c r="I343" s="459">
        <v>0</v>
      </c>
      <c r="J343" s="460">
        <v>0</v>
      </c>
      <c r="K343" s="460">
        <v>100</v>
      </c>
      <c r="L343" s="460">
        <v>0</v>
      </c>
      <c r="M343" s="460">
        <v>0</v>
      </c>
      <c r="N343" s="460">
        <v>0</v>
      </c>
      <c r="O343" s="460">
        <v>0</v>
      </c>
      <c r="P343" s="460">
        <v>0</v>
      </c>
      <c r="Q343" s="460">
        <v>0</v>
      </c>
      <c r="R343" s="460">
        <v>0</v>
      </c>
      <c r="S343" s="460">
        <v>0</v>
      </c>
      <c r="T343" s="460">
        <v>0</v>
      </c>
      <c r="U343" s="460">
        <v>0</v>
      </c>
      <c r="V343" s="460">
        <v>0</v>
      </c>
      <c r="W343" s="460"/>
      <c r="X343" s="460">
        <f t="shared" si="15"/>
        <v>1</v>
      </c>
      <c r="Y343" s="1073"/>
      <c r="Z343" s="989"/>
    </row>
    <row r="344" spans="2:26" x14ac:dyDescent="0.25">
      <c r="B344" s="885"/>
      <c r="C344" s="634"/>
      <c r="D344" s="635"/>
      <c r="E344" s="519" t="s">
        <v>1664</v>
      </c>
      <c r="F344" s="461">
        <v>5</v>
      </c>
      <c r="G344" s="461">
        <v>5</v>
      </c>
      <c r="H344" s="461">
        <v>5</v>
      </c>
      <c r="I344" s="461">
        <v>10</v>
      </c>
      <c r="J344" s="461">
        <v>10</v>
      </c>
      <c r="K344" s="461">
        <v>10</v>
      </c>
      <c r="L344" s="461">
        <v>10</v>
      </c>
      <c r="M344" s="461">
        <v>10</v>
      </c>
      <c r="N344" s="461">
        <v>10</v>
      </c>
      <c r="O344" s="461">
        <v>10</v>
      </c>
      <c r="P344" s="461">
        <v>5</v>
      </c>
      <c r="Q344" s="461">
        <v>0</v>
      </c>
      <c r="R344" s="461">
        <v>0</v>
      </c>
      <c r="S344" s="461">
        <v>0</v>
      </c>
      <c r="T344" s="461">
        <v>0</v>
      </c>
      <c r="U344" s="461">
        <v>0</v>
      </c>
      <c r="V344" s="461">
        <v>0</v>
      </c>
      <c r="W344" s="461"/>
      <c r="X344" s="461">
        <f t="shared" si="15"/>
        <v>0.9</v>
      </c>
      <c r="Y344" s="1073"/>
      <c r="Z344" s="989"/>
    </row>
    <row r="345" spans="2:26" ht="15" customHeight="1" x14ac:dyDescent="0.25">
      <c r="B345" s="885" t="s">
        <v>2116</v>
      </c>
      <c r="C345" s="636" t="s">
        <v>1986</v>
      </c>
      <c r="D345" s="637"/>
      <c r="E345" s="518" t="s">
        <v>216</v>
      </c>
      <c r="F345" s="459">
        <v>0</v>
      </c>
      <c r="G345" s="459">
        <v>0</v>
      </c>
      <c r="H345" s="459">
        <v>0</v>
      </c>
      <c r="I345" s="459">
        <v>0</v>
      </c>
      <c r="J345" s="460">
        <v>0</v>
      </c>
      <c r="K345" s="460">
        <v>0</v>
      </c>
      <c r="L345" s="460">
        <v>0</v>
      </c>
      <c r="M345" s="460">
        <v>100</v>
      </c>
      <c r="N345" s="460">
        <v>0</v>
      </c>
      <c r="O345" s="460">
        <v>0</v>
      </c>
      <c r="P345" s="460">
        <v>0</v>
      </c>
      <c r="Q345" s="460">
        <v>0</v>
      </c>
      <c r="R345" s="460">
        <v>0</v>
      </c>
      <c r="S345" s="460">
        <v>0</v>
      </c>
      <c r="T345" s="460">
        <v>0</v>
      </c>
      <c r="U345" s="460">
        <v>0</v>
      </c>
      <c r="V345" s="460">
        <v>0</v>
      </c>
      <c r="W345" s="460"/>
      <c r="X345" s="460">
        <f t="shared" si="15"/>
        <v>1</v>
      </c>
      <c r="Y345" s="1073"/>
      <c r="Z345" s="989"/>
    </row>
    <row r="346" spans="2:26" x14ac:dyDescent="0.25">
      <c r="B346" s="885"/>
      <c r="C346" s="638"/>
      <c r="D346" s="639"/>
      <c r="E346" s="499" t="s">
        <v>1664</v>
      </c>
      <c r="F346" s="461">
        <v>5</v>
      </c>
      <c r="G346" s="461">
        <v>10</v>
      </c>
      <c r="H346" s="461">
        <v>5</v>
      </c>
      <c r="I346" s="461">
        <v>10</v>
      </c>
      <c r="J346" s="461">
        <v>5</v>
      </c>
      <c r="K346" s="461">
        <v>10</v>
      </c>
      <c r="L346" s="461">
        <v>10</v>
      </c>
      <c r="M346" s="461">
        <v>10</v>
      </c>
      <c r="N346" s="461">
        <v>10</v>
      </c>
      <c r="O346" s="461">
        <v>10</v>
      </c>
      <c r="P346" s="461">
        <v>0</v>
      </c>
      <c r="Q346" s="461">
        <v>0</v>
      </c>
      <c r="R346" s="461">
        <v>0</v>
      </c>
      <c r="S346" s="461">
        <v>0</v>
      </c>
      <c r="T346" s="461">
        <v>0</v>
      </c>
      <c r="U346" s="461">
        <v>0</v>
      </c>
      <c r="V346" s="461">
        <v>0</v>
      </c>
      <c r="W346" s="461"/>
      <c r="X346" s="461">
        <f t="shared" si="15"/>
        <v>0.85</v>
      </c>
      <c r="Y346" s="1073"/>
      <c r="Z346" s="989"/>
    </row>
    <row r="347" spans="2:26" ht="15" customHeight="1" x14ac:dyDescent="0.25">
      <c r="B347" s="885" t="s">
        <v>2117</v>
      </c>
      <c r="C347" s="632" t="s">
        <v>1987</v>
      </c>
      <c r="D347" s="633"/>
      <c r="E347" s="518" t="s">
        <v>216</v>
      </c>
      <c r="F347" s="459">
        <v>0</v>
      </c>
      <c r="G347" s="459">
        <v>0</v>
      </c>
      <c r="H347" s="459">
        <v>0</v>
      </c>
      <c r="I347" s="459">
        <v>0</v>
      </c>
      <c r="J347" s="460">
        <v>0</v>
      </c>
      <c r="K347" s="460">
        <v>0</v>
      </c>
      <c r="L347" s="460">
        <v>0</v>
      </c>
      <c r="M347" s="460">
        <v>100</v>
      </c>
      <c r="N347" s="460">
        <v>0</v>
      </c>
      <c r="O347" s="460">
        <v>0</v>
      </c>
      <c r="P347" s="460">
        <v>0</v>
      </c>
      <c r="Q347" s="460">
        <v>0</v>
      </c>
      <c r="R347" s="460">
        <v>0</v>
      </c>
      <c r="S347" s="460">
        <v>0</v>
      </c>
      <c r="T347" s="460">
        <v>0</v>
      </c>
      <c r="U347" s="460">
        <v>0</v>
      </c>
      <c r="V347" s="460">
        <v>0</v>
      </c>
      <c r="W347" s="460"/>
      <c r="X347" s="460">
        <f t="shared" si="15"/>
        <v>1</v>
      </c>
      <c r="Y347" s="1073"/>
      <c r="Z347" s="989"/>
    </row>
    <row r="348" spans="2:26" x14ac:dyDescent="0.25">
      <c r="B348" s="885"/>
      <c r="C348" s="634"/>
      <c r="D348" s="635"/>
      <c r="E348" s="499" t="s">
        <v>1664</v>
      </c>
      <c r="F348" s="461">
        <v>10</v>
      </c>
      <c r="G348" s="461">
        <v>10</v>
      </c>
      <c r="H348" s="461">
        <v>10</v>
      </c>
      <c r="I348" s="461">
        <v>10</v>
      </c>
      <c r="J348" s="461">
        <v>10</v>
      </c>
      <c r="K348" s="461">
        <v>10</v>
      </c>
      <c r="L348" s="461">
        <v>10</v>
      </c>
      <c r="M348" s="461">
        <v>10</v>
      </c>
      <c r="N348" s="461">
        <v>0</v>
      </c>
      <c r="O348" s="461">
        <v>0</v>
      </c>
      <c r="P348" s="461">
        <v>0</v>
      </c>
      <c r="Q348" s="461">
        <v>0</v>
      </c>
      <c r="R348" s="461">
        <v>0</v>
      </c>
      <c r="S348" s="461">
        <v>0</v>
      </c>
      <c r="T348" s="461">
        <v>0</v>
      </c>
      <c r="U348" s="461">
        <v>10</v>
      </c>
      <c r="V348" s="461">
        <v>0</v>
      </c>
      <c r="W348" s="461"/>
      <c r="X348" s="461">
        <f t="shared" si="15"/>
        <v>0.9</v>
      </c>
      <c r="Y348" s="1073"/>
      <c r="Z348" s="989"/>
    </row>
    <row r="349" spans="2:26" ht="15" customHeight="1" x14ac:dyDescent="0.25">
      <c r="B349" s="885" t="s">
        <v>2118</v>
      </c>
      <c r="C349" s="636" t="s">
        <v>1988</v>
      </c>
      <c r="D349" s="637"/>
      <c r="E349" s="518" t="s">
        <v>216</v>
      </c>
      <c r="F349" s="459">
        <v>0</v>
      </c>
      <c r="G349" s="459">
        <v>0</v>
      </c>
      <c r="H349" s="459">
        <v>0</v>
      </c>
      <c r="I349" s="459">
        <v>0</v>
      </c>
      <c r="J349" s="460">
        <v>100</v>
      </c>
      <c r="K349" s="460">
        <v>0</v>
      </c>
      <c r="L349" s="460">
        <v>0</v>
      </c>
      <c r="M349" s="460">
        <v>0</v>
      </c>
      <c r="N349" s="460">
        <v>0</v>
      </c>
      <c r="O349" s="460">
        <v>0</v>
      </c>
      <c r="P349" s="460">
        <v>0</v>
      </c>
      <c r="Q349" s="460">
        <v>0</v>
      </c>
      <c r="R349" s="460">
        <v>0</v>
      </c>
      <c r="S349" s="460">
        <v>0</v>
      </c>
      <c r="T349" s="460">
        <v>0</v>
      </c>
      <c r="U349" s="460">
        <v>0</v>
      </c>
      <c r="V349" s="460">
        <v>0</v>
      </c>
      <c r="W349" s="460"/>
      <c r="X349" s="460">
        <f t="shared" si="15"/>
        <v>1</v>
      </c>
      <c r="Y349" s="1073"/>
      <c r="Z349" s="989"/>
    </row>
    <row r="350" spans="2:26" x14ac:dyDescent="0.25">
      <c r="B350" s="885"/>
      <c r="C350" s="638"/>
      <c r="D350" s="639"/>
      <c r="E350" s="499" t="s">
        <v>1664</v>
      </c>
      <c r="F350" s="461">
        <v>10</v>
      </c>
      <c r="G350" s="461">
        <v>10</v>
      </c>
      <c r="H350" s="461">
        <v>10</v>
      </c>
      <c r="I350" s="461">
        <v>10</v>
      </c>
      <c r="J350" s="461">
        <v>0</v>
      </c>
      <c r="K350" s="461">
        <v>10</v>
      </c>
      <c r="L350" s="461">
        <v>10</v>
      </c>
      <c r="M350" s="461">
        <v>10</v>
      </c>
      <c r="N350" s="461">
        <v>10</v>
      </c>
      <c r="O350" s="461">
        <v>10</v>
      </c>
      <c r="P350" s="461">
        <v>10</v>
      </c>
      <c r="Q350" s="461">
        <v>0</v>
      </c>
      <c r="R350" s="461">
        <v>0</v>
      </c>
      <c r="S350" s="461">
        <v>0</v>
      </c>
      <c r="T350" s="461">
        <v>0</v>
      </c>
      <c r="U350" s="461">
        <v>0</v>
      </c>
      <c r="V350" s="461">
        <v>0</v>
      </c>
      <c r="W350" s="461"/>
      <c r="X350" s="461">
        <f t="shared" si="15"/>
        <v>1</v>
      </c>
      <c r="Y350" s="1073"/>
      <c r="Z350" s="989"/>
    </row>
    <row r="351" spans="2:26" ht="15" customHeight="1" x14ac:dyDescent="0.25">
      <c r="B351" s="885" t="s">
        <v>2119</v>
      </c>
      <c r="C351" s="632" t="s">
        <v>1989</v>
      </c>
      <c r="D351" s="633"/>
      <c r="E351" s="518" t="s">
        <v>216</v>
      </c>
      <c r="F351" s="459">
        <v>0</v>
      </c>
      <c r="G351" s="459">
        <v>0</v>
      </c>
      <c r="H351" s="459">
        <v>0</v>
      </c>
      <c r="I351" s="459">
        <v>0</v>
      </c>
      <c r="J351" s="460">
        <v>0</v>
      </c>
      <c r="K351" s="460">
        <v>0</v>
      </c>
      <c r="L351" s="460">
        <v>0</v>
      </c>
      <c r="M351" s="460">
        <v>0</v>
      </c>
      <c r="N351" s="460">
        <v>0</v>
      </c>
      <c r="O351" s="460">
        <v>0</v>
      </c>
      <c r="P351" s="460">
        <v>0</v>
      </c>
      <c r="Q351" s="460">
        <v>0</v>
      </c>
      <c r="R351" s="460">
        <v>0</v>
      </c>
      <c r="S351" s="460">
        <v>0</v>
      </c>
      <c r="T351" s="460">
        <v>0</v>
      </c>
      <c r="U351" s="460">
        <v>100</v>
      </c>
      <c r="V351" s="460">
        <v>0</v>
      </c>
      <c r="W351" s="460"/>
      <c r="X351" s="460">
        <f t="shared" si="15"/>
        <v>1</v>
      </c>
      <c r="Y351" s="1073"/>
      <c r="Z351" s="989"/>
    </row>
    <row r="352" spans="2:26" x14ac:dyDescent="0.25">
      <c r="B352" s="885"/>
      <c r="C352" s="634"/>
      <c r="D352" s="635"/>
      <c r="E352" s="519" t="s">
        <v>1664</v>
      </c>
      <c r="F352" s="461">
        <v>10</v>
      </c>
      <c r="G352" s="461">
        <v>10</v>
      </c>
      <c r="H352" s="461">
        <v>10</v>
      </c>
      <c r="I352" s="461">
        <v>5</v>
      </c>
      <c r="J352" s="461">
        <v>0</v>
      </c>
      <c r="K352" s="461">
        <v>0</v>
      </c>
      <c r="L352" s="461">
        <v>0</v>
      </c>
      <c r="M352" s="461">
        <v>0</v>
      </c>
      <c r="N352" s="461">
        <v>0</v>
      </c>
      <c r="O352" s="461">
        <v>0</v>
      </c>
      <c r="P352" s="461">
        <v>0</v>
      </c>
      <c r="Q352" s="461">
        <v>10</v>
      </c>
      <c r="R352" s="461">
        <v>10</v>
      </c>
      <c r="S352" s="461">
        <v>10</v>
      </c>
      <c r="T352" s="461">
        <v>10</v>
      </c>
      <c r="U352" s="461">
        <v>0</v>
      </c>
      <c r="V352" s="461">
        <v>0</v>
      </c>
      <c r="W352" s="461"/>
      <c r="X352" s="461">
        <f t="shared" si="15"/>
        <v>0.75</v>
      </c>
      <c r="Y352" s="1073"/>
      <c r="Z352" s="989"/>
    </row>
    <row r="353" spans="2:26" ht="15" customHeight="1" x14ac:dyDescent="0.25">
      <c r="B353" s="885" t="s">
        <v>2120</v>
      </c>
      <c r="C353" s="636" t="s">
        <v>1990</v>
      </c>
      <c r="D353" s="637"/>
      <c r="E353" s="518" t="s">
        <v>216</v>
      </c>
      <c r="F353" s="459">
        <v>0</v>
      </c>
      <c r="G353" s="459">
        <v>0</v>
      </c>
      <c r="H353" s="459">
        <v>0</v>
      </c>
      <c r="I353" s="459">
        <v>0</v>
      </c>
      <c r="J353" s="460">
        <v>0</v>
      </c>
      <c r="K353" s="460">
        <v>0</v>
      </c>
      <c r="L353" s="460">
        <v>0</v>
      </c>
      <c r="M353" s="460">
        <v>0</v>
      </c>
      <c r="N353" s="460">
        <v>0</v>
      </c>
      <c r="O353" s="460">
        <v>0</v>
      </c>
      <c r="P353" s="460">
        <v>0</v>
      </c>
      <c r="Q353" s="460">
        <v>0</v>
      </c>
      <c r="R353" s="460">
        <v>0</v>
      </c>
      <c r="S353" s="460">
        <v>0</v>
      </c>
      <c r="T353" s="460">
        <v>0</v>
      </c>
      <c r="U353" s="460">
        <v>100</v>
      </c>
      <c r="V353" s="460">
        <v>0</v>
      </c>
      <c r="W353" s="460"/>
      <c r="X353" s="460">
        <f t="shared" si="15"/>
        <v>1</v>
      </c>
      <c r="Y353" s="1073"/>
      <c r="Z353" s="989"/>
    </row>
    <row r="354" spans="2:26" x14ac:dyDescent="0.25">
      <c r="B354" s="885"/>
      <c r="C354" s="638"/>
      <c r="D354" s="639"/>
      <c r="E354" s="499" t="s">
        <v>1664</v>
      </c>
      <c r="F354" s="461">
        <v>5</v>
      </c>
      <c r="G354" s="461">
        <v>5</v>
      </c>
      <c r="H354" s="461">
        <v>5</v>
      </c>
      <c r="I354" s="461">
        <v>5</v>
      </c>
      <c r="J354" s="461">
        <v>5</v>
      </c>
      <c r="K354" s="461">
        <v>5</v>
      </c>
      <c r="L354" s="461">
        <v>5</v>
      </c>
      <c r="M354" s="461">
        <v>5</v>
      </c>
      <c r="N354" s="461">
        <v>5</v>
      </c>
      <c r="O354" s="461">
        <v>5</v>
      </c>
      <c r="P354" s="461">
        <v>10</v>
      </c>
      <c r="Q354" s="461">
        <v>10</v>
      </c>
      <c r="R354" s="461">
        <v>10</v>
      </c>
      <c r="S354" s="461">
        <v>10</v>
      </c>
      <c r="T354" s="461">
        <v>10</v>
      </c>
      <c r="U354" s="461">
        <v>0</v>
      </c>
      <c r="V354" s="461">
        <v>0</v>
      </c>
      <c r="W354" s="461"/>
      <c r="X354" s="461">
        <f t="shared" si="15"/>
        <v>1</v>
      </c>
      <c r="Y354" s="1073"/>
      <c r="Z354" s="989"/>
    </row>
    <row r="355" spans="2:26" ht="15" customHeight="1" x14ac:dyDescent="0.25">
      <c r="B355" s="885" t="s">
        <v>2121</v>
      </c>
      <c r="C355" s="632" t="s">
        <v>1991</v>
      </c>
      <c r="D355" s="633"/>
      <c r="E355" s="518" t="s">
        <v>216</v>
      </c>
      <c r="F355" s="459">
        <v>0</v>
      </c>
      <c r="G355" s="459">
        <v>0</v>
      </c>
      <c r="H355" s="459">
        <v>0</v>
      </c>
      <c r="I355" s="459">
        <v>0</v>
      </c>
      <c r="J355" s="460">
        <v>0</v>
      </c>
      <c r="K355" s="460">
        <v>0</v>
      </c>
      <c r="L355" s="460">
        <v>0</v>
      </c>
      <c r="M355" s="460">
        <v>0</v>
      </c>
      <c r="N355" s="460">
        <v>0</v>
      </c>
      <c r="O355" s="460">
        <v>0</v>
      </c>
      <c r="P355" s="460">
        <v>0</v>
      </c>
      <c r="Q355" s="460">
        <v>0</v>
      </c>
      <c r="R355" s="460">
        <v>0</v>
      </c>
      <c r="S355" s="460">
        <v>0</v>
      </c>
      <c r="T355" s="460">
        <v>0</v>
      </c>
      <c r="U355" s="460">
        <v>100</v>
      </c>
      <c r="V355" s="460">
        <v>0</v>
      </c>
      <c r="W355" s="460"/>
      <c r="X355" s="460">
        <f t="shared" si="15"/>
        <v>1</v>
      </c>
      <c r="Y355" s="1073"/>
      <c r="Z355" s="989"/>
    </row>
    <row r="356" spans="2:26" x14ac:dyDescent="0.25">
      <c r="B356" s="885"/>
      <c r="C356" s="634"/>
      <c r="D356" s="635"/>
      <c r="E356" s="499" t="s">
        <v>1664</v>
      </c>
      <c r="F356" s="461">
        <v>5</v>
      </c>
      <c r="G356" s="461">
        <v>5</v>
      </c>
      <c r="H356" s="461">
        <v>5</v>
      </c>
      <c r="I356" s="461">
        <v>5</v>
      </c>
      <c r="J356" s="461">
        <v>5</v>
      </c>
      <c r="K356" s="461">
        <v>5</v>
      </c>
      <c r="L356" s="461">
        <v>5</v>
      </c>
      <c r="M356" s="461">
        <v>5</v>
      </c>
      <c r="N356" s="461">
        <v>5</v>
      </c>
      <c r="O356" s="461">
        <v>5</v>
      </c>
      <c r="P356" s="461">
        <v>5</v>
      </c>
      <c r="Q356" s="461">
        <v>5</v>
      </c>
      <c r="R356" s="461">
        <v>5</v>
      </c>
      <c r="S356" s="461">
        <v>5</v>
      </c>
      <c r="T356" s="461">
        <v>5</v>
      </c>
      <c r="U356" s="461">
        <v>5</v>
      </c>
      <c r="V356" s="461">
        <v>0</v>
      </c>
      <c r="W356" s="461"/>
      <c r="X356" s="461">
        <f t="shared" si="15"/>
        <v>0.8</v>
      </c>
      <c r="Y356" s="1073"/>
      <c r="Z356" s="989"/>
    </row>
    <row r="357" spans="2:26" ht="15" customHeight="1" x14ac:dyDescent="0.25">
      <c r="B357" s="885" t="s">
        <v>2122</v>
      </c>
      <c r="C357" s="636" t="s">
        <v>1992</v>
      </c>
      <c r="D357" s="637"/>
      <c r="E357" s="518" t="s">
        <v>216</v>
      </c>
      <c r="F357" s="459">
        <v>0</v>
      </c>
      <c r="G357" s="459">
        <v>0</v>
      </c>
      <c r="H357" s="459">
        <v>0</v>
      </c>
      <c r="I357" s="459">
        <v>0</v>
      </c>
      <c r="J357" s="460">
        <v>0</v>
      </c>
      <c r="K357" s="460">
        <v>0</v>
      </c>
      <c r="L357" s="460">
        <v>0</v>
      </c>
      <c r="M357" s="460">
        <v>0</v>
      </c>
      <c r="N357" s="460">
        <v>0</v>
      </c>
      <c r="O357" s="460">
        <v>0</v>
      </c>
      <c r="P357" s="460">
        <v>0</v>
      </c>
      <c r="Q357" s="460">
        <v>0</v>
      </c>
      <c r="R357" s="460">
        <v>0</v>
      </c>
      <c r="S357" s="460">
        <v>0</v>
      </c>
      <c r="T357" s="460">
        <v>0</v>
      </c>
      <c r="U357" s="460">
        <v>100</v>
      </c>
      <c r="V357" s="460">
        <v>0</v>
      </c>
      <c r="W357" s="460"/>
      <c r="X357" s="460">
        <f t="shared" si="15"/>
        <v>1</v>
      </c>
      <c r="Y357" s="1073"/>
      <c r="Z357" s="989"/>
    </row>
    <row r="358" spans="2:26" x14ac:dyDescent="0.25">
      <c r="B358" s="885"/>
      <c r="C358" s="638"/>
      <c r="D358" s="639"/>
      <c r="E358" s="499" t="s">
        <v>1664</v>
      </c>
      <c r="F358" s="461">
        <v>5</v>
      </c>
      <c r="G358" s="461">
        <v>5</v>
      </c>
      <c r="H358" s="461">
        <v>5</v>
      </c>
      <c r="I358" s="461">
        <v>5</v>
      </c>
      <c r="J358" s="461">
        <v>5</v>
      </c>
      <c r="K358" s="461">
        <v>5</v>
      </c>
      <c r="L358" s="461">
        <v>5</v>
      </c>
      <c r="M358" s="461">
        <v>5</v>
      </c>
      <c r="N358" s="461">
        <v>5</v>
      </c>
      <c r="O358" s="461">
        <v>5</v>
      </c>
      <c r="P358" s="461">
        <v>5</v>
      </c>
      <c r="Q358" s="461">
        <v>5</v>
      </c>
      <c r="R358" s="461">
        <v>5</v>
      </c>
      <c r="S358" s="461">
        <v>5</v>
      </c>
      <c r="T358" s="461">
        <v>5</v>
      </c>
      <c r="U358" s="461">
        <v>5</v>
      </c>
      <c r="V358" s="461">
        <v>0</v>
      </c>
      <c r="W358" s="461"/>
      <c r="X358" s="461">
        <f t="shared" si="15"/>
        <v>0.8</v>
      </c>
      <c r="Y358" s="1073"/>
      <c r="Z358" s="989"/>
    </row>
    <row r="359" spans="2:26" ht="15" customHeight="1" x14ac:dyDescent="0.25">
      <c r="B359" s="885" t="s">
        <v>2123</v>
      </c>
      <c r="C359" s="632" t="s">
        <v>1993</v>
      </c>
      <c r="D359" s="633"/>
      <c r="E359" s="518" t="s">
        <v>216</v>
      </c>
      <c r="F359" s="459">
        <v>0</v>
      </c>
      <c r="G359" s="459">
        <v>0</v>
      </c>
      <c r="H359" s="459">
        <v>0</v>
      </c>
      <c r="I359" s="459">
        <v>0</v>
      </c>
      <c r="J359" s="460">
        <v>0</v>
      </c>
      <c r="K359" s="460">
        <v>0</v>
      </c>
      <c r="L359" s="460">
        <v>0</v>
      </c>
      <c r="M359" s="460">
        <v>0</v>
      </c>
      <c r="N359" s="460">
        <v>0</v>
      </c>
      <c r="O359" s="460">
        <v>0</v>
      </c>
      <c r="P359" s="460">
        <v>0</v>
      </c>
      <c r="Q359" s="460">
        <v>0</v>
      </c>
      <c r="R359" s="460">
        <v>0</v>
      </c>
      <c r="S359" s="460">
        <v>0</v>
      </c>
      <c r="T359" s="460">
        <v>0</v>
      </c>
      <c r="U359" s="460">
        <v>100</v>
      </c>
      <c r="V359" s="460">
        <v>0</v>
      </c>
      <c r="W359" s="460"/>
      <c r="X359" s="460">
        <f t="shared" si="15"/>
        <v>1</v>
      </c>
      <c r="Y359" s="1073"/>
      <c r="Z359" s="989"/>
    </row>
    <row r="360" spans="2:26" x14ac:dyDescent="0.25">
      <c r="B360" s="885"/>
      <c r="C360" s="634"/>
      <c r="D360" s="635"/>
      <c r="E360" s="499" t="s">
        <v>1664</v>
      </c>
      <c r="F360" s="461">
        <v>5</v>
      </c>
      <c r="G360" s="461">
        <v>5</v>
      </c>
      <c r="H360" s="461">
        <v>5</v>
      </c>
      <c r="I360" s="461">
        <v>5</v>
      </c>
      <c r="J360" s="461">
        <v>5</v>
      </c>
      <c r="K360" s="461">
        <v>5</v>
      </c>
      <c r="L360" s="461">
        <v>5</v>
      </c>
      <c r="M360" s="461">
        <v>5</v>
      </c>
      <c r="N360" s="461">
        <v>5</v>
      </c>
      <c r="O360" s="461">
        <v>5</v>
      </c>
      <c r="P360" s="461">
        <v>5</v>
      </c>
      <c r="Q360" s="461">
        <v>5</v>
      </c>
      <c r="R360" s="461">
        <v>5</v>
      </c>
      <c r="S360" s="461">
        <v>5</v>
      </c>
      <c r="T360" s="461">
        <v>5</v>
      </c>
      <c r="U360" s="461">
        <v>5</v>
      </c>
      <c r="V360" s="461">
        <v>0</v>
      </c>
      <c r="W360" s="461"/>
      <c r="X360" s="461">
        <f t="shared" si="15"/>
        <v>0.8</v>
      </c>
      <c r="Y360" s="1073"/>
      <c r="Z360" s="989"/>
    </row>
    <row r="361" spans="2:26" ht="15" customHeight="1" x14ac:dyDescent="0.25">
      <c r="B361" s="885" t="s">
        <v>2124</v>
      </c>
      <c r="C361" s="636" t="s">
        <v>1994</v>
      </c>
      <c r="D361" s="637"/>
      <c r="E361" s="518" t="s">
        <v>216</v>
      </c>
      <c r="F361" s="459">
        <v>0</v>
      </c>
      <c r="G361" s="459">
        <v>0</v>
      </c>
      <c r="H361" s="459">
        <v>0</v>
      </c>
      <c r="I361" s="459">
        <v>0</v>
      </c>
      <c r="J361" s="460">
        <v>0</v>
      </c>
      <c r="K361" s="460">
        <v>0</v>
      </c>
      <c r="L361" s="460">
        <v>0</v>
      </c>
      <c r="M361" s="460">
        <v>0</v>
      </c>
      <c r="N361" s="460">
        <v>0</v>
      </c>
      <c r="O361" s="460">
        <v>0</v>
      </c>
      <c r="P361" s="460">
        <v>0</v>
      </c>
      <c r="Q361" s="460">
        <v>0</v>
      </c>
      <c r="R361" s="460">
        <v>0</v>
      </c>
      <c r="S361" s="460">
        <v>0</v>
      </c>
      <c r="T361" s="460">
        <v>0</v>
      </c>
      <c r="U361" s="460">
        <v>100</v>
      </c>
      <c r="V361" s="460">
        <v>0</v>
      </c>
      <c r="W361" s="460"/>
      <c r="X361" s="460">
        <f t="shared" si="15"/>
        <v>1</v>
      </c>
      <c r="Y361" s="1073"/>
      <c r="Z361" s="989"/>
    </row>
    <row r="362" spans="2:26" x14ac:dyDescent="0.25">
      <c r="B362" s="885"/>
      <c r="C362" s="638"/>
      <c r="D362" s="639"/>
      <c r="E362" s="499" t="s">
        <v>1664</v>
      </c>
      <c r="F362" s="461">
        <v>5</v>
      </c>
      <c r="G362" s="461">
        <v>5</v>
      </c>
      <c r="H362" s="461">
        <v>5</v>
      </c>
      <c r="I362" s="461">
        <v>5</v>
      </c>
      <c r="J362" s="461">
        <v>5</v>
      </c>
      <c r="K362" s="461">
        <v>5</v>
      </c>
      <c r="L362" s="461">
        <v>5</v>
      </c>
      <c r="M362" s="461">
        <v>5</v>
      </c>
      <c r="N362" s="461">
        <v>5</v>
      </c>
      <c r="O362" s="461">
        <v>5</v>
      </c>
      <c r="P362" s="461">
        <v>5</v>
      </c>
      <c r="Q362" s="461">
        <v>5</v>
      </c>
      <c r="R362" s="461">
        <v>5</v>
      </c>
      <c r="S362" s="461">
        <v>5</v>
      </c>
      <c r="T362" s="461">
        <v>5</v>
      </c>
      <c r="U362" s="461">
        <v>5</v>
      </c>
      <c r="V362" s="461">
        <v>0</v>
      </c>
      <c r="W362" s="461"/>
      <c r="X362" s="461">
        <f t="shared" si="15"/>
        <v>0.8</v>
      </c>
      <c r="Y362" s="1073"/>
      <c r="Z362" s="989"/>
    </row>
    <row r="363" spans="2:26" ht="15" customHeight="1" x14ac:dyDescent="0.25">
      <c r="B363" s="885" t="s">
        <v>2125</v>
      </c>
      <c r="C363" s="632" t="s">
        <v>1995</v>
      </c>
      <c r="D363" s="633"/>
      <c r="E363" s="518" t="s">
        <v>216</v>
      </c>
      <c r="F363" s="459">
        <v>0</v>
      </c>
      <c r="G363" s="459">
        <v>0</v>
      </c>
      <c r="H363" s="459">
        <v>0</v>
      </c>
      <c r="I363" s="459">
        <v>0</v>
      </c>
      <c r="J363" s="460">
        <v>0</v>
      </c>
      <c r="K363" s="460">
        <v>0</v>
      </c>
      <c r="L363" s="460">
        <v>0</v>
      </c>
      <c r="M363" s="460">
        <v>0</v>
      </c>
      <c r="N363" s="460">
        <v>0</v>
      </c>
      <c r="O363" s="460">
        <v>0</v>
      </c>
      <c r="P363" s="460">
        <v>0</v>
      </c>
      <c r="Q363" s="460">
        <v>0</v>
      </c>
      <c r="R363" s="460">
        <v>0</v>
      </c>
      <c r="S363" s="460">
        <v>0</v>
      </c>
      <c r="T363" s="460">
        <v>0</v>
      </c>
      <c r="U363" s="460">
        <v>100</v>
      </c>
      <c r="V363" s="460">
        <v>0</v>
      </c>
      <c r="W363" s="460"/>
      <c r="X363" s="460">
        <f t="shared" si="15"/>
        <v>1</v>
      </c>
      <c r="Y363" s="1073"/>
      <c r="Z363" s="989"/>
    </row>
    <row r="364" spans="2:26" x14ac:dyDescent="0.25">
      <c r="B364" s="885"/>
      <c r="C364" s="634"/>
      <c r="D364" s="635"/>
      <c r="E364" s="499" t="s">
        <v>1664</v>
      </c>
      <c r="F364" s="461">
        <v>5</v>
      </c>
      <c r="G364" s="461">
        <v>5</v>
      </c>
      <c r="H364" s="461">
        <v>5</v>
      </c>
      <c r="I364" s="461">
        <v>5</v>
      </c>
      <c r="J364" s="461">
        <v>5</v>
      </c>
      <c r="K364" s="461">
        <v>5</v>
      </c>
      <c r="L364" s="461">
        <v>5</v>
      </c>
      <c r="M364" s="461">
        <v>5</v>
      </c>
      <c r="N364" s="461">
        <v>5</v>
      </c>
      <c r="O364" s="461">
        <v>5</v>
      </c>
      <c r="P364" s="461">
        <v>5</v>
      </c>
      <c r="Q364" s="461">
        <v>5</v>
      </c>
      <c r="R364" s="461">
        <v>5</v>
      </c>
      <c r="S364" s="461">
        <v>5</v>
      </c>
      <c r="T364" s="461">
        <v>5</v>
      </c>
      <c r="U364" s="461">
        <v>5</v>
      </c>
      <c r="V364" s="461">
        <v>0</v>
      </c>
      <c r="W364" s="461"/>
      <c r="X364" s="461">
        <f t="shared" si="15"/>
        <v>0.8</v>
      </c>
      <c r="Y364" s="1073"/>
      <c r="Z364" s="989"/>
    </row>
    <row r="365" spans="2:26" ht="15" customHeight="1" x14ac:dyDescent="0.25">
      <c r="B365" s="885" t="s">
        <v>2126</v>
      </c>
      <c r="C365" s="636" t="s">
        <v>1996</v>
      </c>
      <c r="D365" s="637"/>
      <c r="E365" s="518" t="s">
        <v>216</v>
      </c>
      <c r="F365" s="459">
        <v>0</v>
      </c>
      <c r="G365" s="459">
        <v>0</v>
      </c>
      <c r="H365" s="459">
        <v>0</v>
      </c>
      <c r="I365" s="459">
        <v>0</v>
      </c>
      <c r="J365" s="460">
        <v>0</v>
      </c>
      <c r="K365" s="460">
        <v>0</v>
      </c>
      <c r="L365" s="460">
        <v>0</v>
      </c>
      <c r="M365" s="460">
        <v>0</v>
      </c>
      <c r="N365" s="460">
        <v>0</v>
      </c>
      <c r="O365" s="460">
        <v>0</v>
      </c>
      <c r="P365" s="460">
        <v>0</v>
      </c>
      <c r="Q365" s="460">
        <v>0</v>
      </c>
      <c r="R365" s="460">
        <v>0</v>
      </c>
      <c r="S365" s="460">
        <v>0</v>
      </c>
      <c r="T365" s="460">
        <v>0</v>
      </c>
      <c r="U365" s="460">
        <v>100</v>
      </c>
      <c r="V365" s="460">
        <v>0</v>
      </c>
      <c r="W365" s="460"/>
      <c r="X365" s="460">
        <f t="shared" si="15"/>
        <v>1</v>
      </c>
      <c r="Y365" s="1073"/>
      <c r="Z365" s="989"/>
    </row>
    <row r="366" spans="2:26" x14ac:dyDescent="0.25">
      <c r="B366" s="885"/>
      <c r="C366" s="638"/>
      <c r="D366" s="639"/>
      <c r="E366" s="499" t="s">
        <v>1664</v>
      </c>
      <c r="F366" s="461">
        <v>5</v>
      </c>
      <c r="G366" s="461">
        <v>5</v>
      </c>
      <c r="H366" s="461">
        <v>5</v>
      </c>
      <c r="I366" s="461">
        <v>5</v>
      </c>
      <c r="J366" s="461">
        <v>5</v>
      </c>
      <c r="K366" s="461">
        <v>5</v>
      </c>
      <c r="L366" s="461">
        <v>5</v>
      </c>
      <c r="M366" s="461">
        <v>5</v>
      </c>
      <c r="N366" s="461">
        <v>5</v>
      </c>
      <c r="O366" s="461">
        <v>5</v>
      </c>
      <c r="P366" s="461">
        <v>5</v>
      </c>
      <c r="Q366" s="461">
        <v>5</v>
      </c>
      <c r="R366" s="461">
        <v>5</v>
      </c>
      <c r="S366" s="461">
        <v>5</v>
      </c>
      <c r="T366" s="461">
        <v>5</v>
      </c>
      <c r="U366" s="461">
        <v>5</v>
      </c>
      <c r="V366" s="461">
        <v>0</v>
      </c>
      <c r="W366" s="461"/>
      <c r="X366" s="461">
        <f t="shared" si="15"/>
        <v>0.8</v>
      </c>
      <c r="Y366" s="1073"/>
      <c r="Z366" s="989"/>
    </row>
    <row r="367" spans="2:26" ht="15" customHeight="1" x14ac:dyDescent="0.25">
      <c r="B367" s="885" t="s">
        <v>2127</v>
      </c>
      <c r="C367" s="632" t="s">
        <v>1997</v>
      </c>
      <c r="D367" s="633"/>
      <c r="E367" s="518" t="s">
        <v>216</v>
      </c>
      <c r="F367" s="459">
        <v>0</v>
      </c>
      <c r="G367" s="459">
        <v>0</v>
      </c>
      <c r="H367" s="459">
        <v>0</v>
      </c>
      <c r="I367" s="459">
        <v>0</v>
      </c>
      <c r="J367" s="460">
        <v>0</v>
      </c>
      <c r="K367" s="460">
        <v>0</v>
      </c>
      <c r="L367" s="460">
        <v>0</v>
      </c>
      <c r="M367" s="460">
        <v>0</v>
      </c>
      <c r="N367" s="460">
        <v>0</v>
      </c>
      <c r="O367" s="460">
        <v>0</v>
      </c>
      <c r="P367" s="460">
        <v>0</v>
      </c>
      <c r="Q367" s="460">
        <v>0</v>
      </c>
      <c r="R367" s="460">
        <v>0</v>
      </c>
      <c r="S367" s="460">
        <v>0</v>
      </c>
      <c r="T367" s="460">
        <v>0</v>
      </c>
      <c r="U367" s="460">
        <v>100</v>
      </c>
      <c r="V367" s="460">
        <v>0</v>
      </c>
      <c r="W367" s="460"/>
      <c r="X367" s="460">
        <f t="shared" si="15"/>
        <v>1</v>
      </c>
      <c r="Y367" s="1073"/>
      <c r="Z367" s="989"/>
    </row>
    <row r="368" spans="2:26" x14ac:dyDescent="0.25">
      <c r="B368" s="885"/>
      <c r="C368" s="634"/>
      <c r="D368" s="635"/>
      <c r="E368" s="499" t="s">
        <v>1664</v>
      </c>
      <c r="F368" s="461">
        <v>5</v>
      </c>
      <c r="G368" s="461">
        <v>5</v>
      </c>
      <c r="H368" s="461">
        <v>5</v>
      </c>
      <c r="I368" s="461">
        <v>5</v>
      </c>
      <c r="J368" s="461">
        <v>5</v>
      </c>
      <c r="K368" s="461">
        <v>5</v>
      </c>
      <c r="L368" s="461">
        <v>5</v>
      </c>
      <c r="M368" s="461">
        <v>5</v>
      </c>
      <c r="N368" s="461">
        <v>5</v>
      </c>
      <c r="O368" s="461">
        <v>5</v>
      </c>
      <c r="P368" s="461">
        <v>5</v>
      </c>
      <c r="Q368" s="461">
        <v>5</v>
      </c>
      <c r="R368" s="461">
        <v>5</v>
      </c>
      <c r="S368" s="461">
        <v>5</v>
      </c>
      <c r="T368" s="461">
        <v>5</v>
      </c>
      <c r="U368" s="461">
        <v>5</v>
      </c>
      <c r="V368" s="461">
        <v>0</v>
      </c>
      <c r="W368" s="461"/>
      <c r="X368" s="461">
        <f t="shared" si="15"/>
        <v>0.8</v>
      </c>
      <c r="Y368" s="1073"/>
      <c r="Z368" s="989"/>
    </row>
    <row r="369" spans="2:26" ht="15" customHeight="1" x14ac:dyDescent="0.25">
      <c r="B369" s="885" t="s">
        <v>2128</v>
      </c>
      <c r="C369" s="636" t="s">
        <v>1998</v>
      </c>
      <c r="D369" s="637"/>
      <c r="E369" s="518" t="s">
        <v>216</v>
      </c>
      <c r="F369" s="459">
        <v>0</v>
      </c>
      <c r="G369" s="459">
        <v>0</v>
      </c>
      <c r="H369" s="459">
        <v>0</v>
      </c>
      <c r="I369" s="459">
        <v>0</v>
      </c>
      <c r="J369" s="460">
        <v>0</v>
      </c>
      <c r="K369" s="460">
        <v>0</v>
      </c>
      <c r="L369" s="460">
        <v>0</v>
      </c>
      <c r="M369" s="460">
        <v>0</v>
      </c>
      <c r="N369" s="460">
        <v>0</v>
      </c>
      <c r="O369" s="460">
        <v>0</v>
      </c>
      <c r="P369" s="460">
        <v>0</v>
      </c>
      <c r="Q369" s="460">
        <v>0</v>
      </c>
      <c r="R369" s="460">
        <v>0</v>
      </c>
      <c r="S369" s="460">
        <v>0</v>
      </c>
      <c r="T369" s="460">
        <v>0</v>
      </c>
      <c r="U369" s="460">
        <v>100</v>
      </c>
      <c r="V369" s="460">
        <v>0</v>
      </c>
      <c r="W369" s="460"/>
      <c r="X369" s="460">
        <f t="shared" si="15"/>
        <v>1</v>
      </c>
      <c r="Y369" s="1073"/>
      <c r="Z369" s="989"/>
    </row>
    <row r="370" spans="2:26" x14ac:dyDescent="0.25">
      <c r="B370" s="885"/>
      <c r="C370" s="638"/>
      <c r="D370" s="639"/>
      <c r="E370" s="499" t="s">
        <v>1664</v>
      </c>
      <c r="F370" s="461">
        <v>0</v>
      </c>
      <c r="G370" s="461">
        <v>5</v>
      </c>
      <c r="H370" s="461">
        <v>5</v>
      </c>
      <c r="I370" s="461">
        <v>5</v>
      </c>
      <c r="J370" s="461">
        <v>5</v>
      </c>
      <c r="K370" s="461">
        <v>5</v>
      </c>
      <c r="L370" s="461">
        <v>5</v>
      </c>
      <c r="M370" s="461">
        <v>5</v>
      </c>
      <c r="N370" s="461">
        <v>5</v>
      </c>
      <c r="O370" s="461">
        <v>5</v>
      </c>
      <c r="P370" s="461">
        <v>5</v>
      </c>
      <c r="Q370" s="461">
        <v>5</v>
      </c>
      <c r="R370" s="461">
        <v>5</v>
      </c>
      <c r="S370" s="461">
        <v>5</v>
      </c>
      <c r="T370" s="461">
        <v>5</v>
      </c>
      <c r="U370" s="461">
        <v>5</v>
      </c>
      <c r="V370" s="461">
        <v>0</v>
      </c>
      <c r="W370" s="461"/>
      <c r="X370" s="461">
        <f t="shared" si="15"/>
        <v>0.75</v>
      </c>
      <c r="Y370" s="1073"/>
      <c r="Z370" s="989"/>
    </row>
    <row r="371" spans="2:26" ht="15" customHeight="1" x14ac:dyDescent="0.25">
      <c r="B371" s="885" t="s">
        <v>2129</v>
      </c>
      <c r="C371" s="632" t="s">
        <v>1999</v>
      </c>
      <c r="D371" s="633"/>
      <c r="E371" s="518" t="s">
        <v>216</v>
      </c>
      <c r="F371" s="459">
        <v>5</v>
      </c>
      <c r="G371" s="459">
        <v>5</v>
      </c>
      <c r="H371" s="459">
        <v>5</v>
      </c>
      <c r="I371" s="459">
        <v>5</v>
      </c>
      <c r="J371" s="460">
        <v>5</v>
      </c>
      <c r="K371" s="460">
        <v>5</v>
      </c>
      <c r="L371" s="460">
        <v>5</v>
      </c>
      <c r="M371" s="460">
        <v>5</v>
      </c>
      <c r="N371" s="460">
        <v>5</v>
      </c>
      <c r="O371" s="460">
        <v>5</v>
      </c>
      <c r="P371" s="460">
        <v>10</v>
      </c>
      <c r="Q371" s="460">
        <v>0</v>
      </c>
      <c r="R371" s="460">
        <v>0</v>
      </c>
      <c r="S371" s="460">
        <v>0</v>
      </c>
      <c r="T371" s="460">
        <v>0</v>
      </c>
      <c r="U371" s="460">
        <v>0</v>
      </c>
      <c r="V371" s="460">
        <v>0</v>
      </c>
      <c r="W371" s="460"/>
      <c r="X371" s="460">
        <f t="shared" si="15"/>
        <v>0.6</v>
      </c>
      <c r="Y371" s="1073"/>
      <c r="Z371" s="989"/>
    </row>
    <row r="372" spans="2:26" x14ac:dyDescent="0.25">
      <c r="B372" s="885"/>
      <c r="C372" s="634"/>
      <c r="D372" s="635"/>
      <c r="E372" s="499" t="s">
        <v>1664</v>
      </c>
      <c r="F372" s="461">
        <v>5</v>
      </c>
      <c r="G372" s="461">
        <v>5</v>
      </c>
      <c r="H372" s="461">
        <v>5</v>
      </c>
      <c r="I372" s="461">
        <v>5</v>
      </c>
      <c r="J372" s="461">
        <v>5</v>
      </c>
      <c r="K372" s="461">
        <v>10</v>
      </c>
      <c r="L372" s="461">
        <v>10</v>
      </c>
      <c r="M372" s="461">
        <v>10</v>
      </c>
      <c r="N372" s="461">
        <v>10</v>
      </c>
      <c r="O372" s="461">
        <v>5</v>
      </c>
      <c r="P372" s="461">
        <v>10</v>
      </c>
      <c r="Q372" s="461">
        <v>10</v>
      </c>
      <c r="R372" s="461">
        <v>10</v>
      </c>
      <c r="S372" s="461">
        <v>0</v>
      </c>
      <c r="T372" s="461">
        <v>0</v>
      </c>
      <c r="U372" s="461">
        <v>0</v>
      </c>
      <c r="V372" s="461">
        <v>0</v>
      </c>
      <c r="W372" s="461"/>
      <c r="X372" s="461">
        <f t="shared" si="15"/>
        <v>1</v>
      </c>
      <c r="Y372" s="1073"/>
      <c r="Z372" s="989"/>
    </row>
    <row r="373" spans="2:26" ht="15" customHeight="1" x14ac:dyDescent="0.25">
      <c r="B373" s="885" t="s">
        <v>2130</v>
      </c>
      <c r="C373" s="636" t="s">
        <v>2000</v>
      </c>
      <c r="D373" s="637"/>
      <c r="E373" s="518" t="s">
        <v>216</v>
      </c>
      <c r="F373" s="459">
        <v>0</v>
      </c>
      <c r="G373" s="459">
        <v>0</v>
      </c>
      <c r="H373" s="459">
        <v>0</v>
      </c>
      <c r="I373" s="459">
        <v>0</v>
      </c>
      <c r="J373" s="460">
        <v>0</v>
      </c>
      <c r="K373" s="460">
        <v>0</v>
      </c>
      <c r="L373" s="460">
        <v>0</v>
      </c>
      <c r="M373" s="460">
        <v>0</v>
      </c>
      <c r="N373" s="460">
        <v>0</v>
      </c>
      <c r="O373" s="460">
        <v>0</v>
      </c>
      <c r="P373" s="460">
        <v>100</v>
      </c>
      <c r="Q373" s="460">
        <v>0</v>
      </c>
      <c r="R373" s="460">
        <v>0</v>
      </c>
      <c r="S373" s="460">
        <v>0</v>
      </c>
      <c r="T373" s="460">
        <v>0</v>
      </c>
      <c r="U373" s="460">
        <v>0</v>
      </c>
      <c r="V373" s="460">
        <v>0</v>
      </c>
      <c r="W373" s="460"/>
      <c r="X373" s="460">
        <f t="shared" si="15"/>
        <v>1</v>
      </c>
      <c r="Y373" s="1073"/>
      <c r="Z373" s="989"/>
    </row>
    <row r="374" spans="2:26" x14ac:dyDescent="0.25">
      <c r="B374" s="885"/>
      <c r="C374" s="638"/>
      <c r="D374" s="639"/>
      <c r="E374" s="499" t="s">
        <v>1664</v>
      </c>
      <c r="F374" s="461">
        <v>5</v>
      </c>
      <c r="G374" s="461">
        <v>5</v>
      </c>
      <c r="H374" s="461">
        <v>5</v>
      </c>
      <c r="I374" s="461">
        <v>5</v>
      </c>
      <c r="J374" s="461">
        <v>10</v>
      </c>
      <c r="K374" s="461">
        <v>10</v>
      </c>
      <c r="L374" s="461">
        <v>5</v>
      </c>
      <c r="M374" s="461">
        <v>10</v>
      </c>
      <c r="N374" s="461">
        <v>10</v>
      </c>
      <c r="O374" s="461">
        <v>10</v>
      </c>
      <c r="P374" s="461">
        <v>5</v>
      </c>
      <c r="Q374" s="461">
        <v>0</v>
      </c>
      <c r="R374" s="461">
        <v>0</v>
      </c>
      <c r="S374" s="461">
        <v>0</v>
      </c>
      <c r="T374" s="461">
        <v>0</v>
      </c>
      <c r="U374" s="461">
        <v>0</v>
      </c>
      <c r="V374" s="461">
        <v>0</v>
      </c>
      <c r="W374" s="461"/>
      <c r="X374" s="461">
        <f t="shared" si="15"/>
        <v>0.8</v>
      </c>
      <c r="Y374" s="1073"/>
      <c r="Z374" s="989"/>
    </row>
    <row r="375" spans="2:26" ht="15" customHeight="1" x14ac:dyDescent="0.25">
      <c r="B375" s="885" t="s">
        <v>2131</v>
      </c>
      <c r="C375" s="632" t="s">
        <v>2001</v>
      </c>
      <c r="D375" s="633"/>
      <c r="E375" s="518" t="s">
        <v>216</v>
      </c>
      <c r="F375" s="459">
        <v>0</v>
      </c>
      <c r="G375" s="459">
        <v>0</v>
      </c>
      <c r="H375" s="459">
        <v>0</v>
      </c>
      <c r="I375" s="459">
        <v>0</v>
      </c>
      <c r="J375" s="460">
        <v>0</v>
      </c>
      <c r="K375" s="460">
        <v>0</v>
      </c>
      <c r="L375" s="460">
        <v>0</v>
      </c>
      <c r="M375" s="460">
        <v>0</v>
      </c>
      <c r="N375" s="460">
        <v>0</v>
      </c>
      <c r="O375" s="460">
        <v>0</v>
      </c>
      <c r="P375" s="460">
        <v>100</v>
      </c>
      <c r="Q375" s="460">
        <v>0</v>
      </c>
      <c r="R375" s="460">
        <v>0</v>
      </c>
      <c r="S375" s="460">
        <v>0</v>
      </c>
      <c r="T375" s="460">
        <v>0</v>
      </c>
      <c r="U375" s="460">
        <v>0</v>
      </c>
      <c r="V375" s="460">
        <v>0</v>
      </c>
      <c r="W375" s="460"/>
      <c r="X375" s="460">
        <f t="shared" si="15"/>
        <v>1</v>
      </c>
      <c r="Y375" s="1073"/>
      <c r="Z375" s="989"/>
    </row>
    <row r="376" spans="2:26" x14ac:dyDescent="0.25">
      <c r="B376" s="885"/>
      <c r="C376" s="634"/>
      <c r="D376" s="635"/>
      <c r="E376" s="499" t="s">
        <v>1664</v>
      </c>
      <c r="F376" s="461">
        <v>5</v>
      </c>
      <c r="G376" s="461">
        <v>5</v>
      </c>
      <c r="H376" s="461">
        <v>5</v>
      </c>
      <c r="I376" s="461">
        <v>5</v>
      </c>
      <c r="J376" s="461">
        <v>5</v>
      </c>
      <c r="K376" s="461">
        <v>5</v>
      </c>
      <c r="L376" s="461">
        <v>5</v>
      </c>
      <c r="M376" s="461">
        <v>5</v>
      </c>
      <c r="N376" s="461">
        <v>5</v>
      </c>
      <c r="O376" s="461">
        <v>5</v>
      </c>
      <c r="P376" s="461">
        <v>5</v>
      </c>
      <c r="Q376" s="461">
        <v>5</v>
      </c>
      <c r="R376" s="461">
        <v>5</v>
      </c>
      <c r="S376" s="461">
        <v>5</v>
      </c>
      <c r="T376" s="461">
        <v>5</v>
      </c>
      <c r="U376" s="461">
        <v>5</v>
      </c>
      <c r="V376" s="461">
        <v>0</v>
      </c>
      <c r="W376" s="461"/>
      <c r="X376" s="461">
        <f t="shared" si="15"/>
        <v>0.8</v>
      </c>
      <c r="Y376" s="1073"/>
      <c r="Z376" s="989"/>
    </row>
    <row r="377" spans="2:26" ht="15" customHeight="1" x14ac:dyDescent="0.25">
      <c r="B377" s="885" t="s">
        <v>2132</v>
      </c>
      <c r="C377" s="636" t="s">
        <v>2002</v>
      </c>
      <c r="D377" s="637"/>
      <c r="E377" s="518" t="s">
        <v>216</v>
      </c>
      <c r="F377" s="459">
        <v>0</v>
      </c>
      <c r="G377" s="459">
        <v>0</v>
      </c>
      <c r="H377" s="459">
        <v>0</v>
      </c>
      <c r="I377" s="459">
        <v>0</v>
      </c>
      <c r="J377" s="460">
        <v>0</v>
      </c>
      <c r="K377" s="460">
        <v>0</v>
      </c>
      <c r="L377" s="460">
        <v>0</v>
      </c>
      <c r="M377" s="460">
        <v>0</v>
      </c>
      <c r="N377" s="460">
        <v>0</v>
      </c>
      <c r="O377" s="460">
        <v>0</v>
      </c>
      <c r="P377" s="460">
        <v>100</v>
      </c>
      <c r="Q377" s="460">
        <v>0</v>
      </c>
      <c r="R377" s="460">
        <v>0</v>
      </c>
      <c r="S377" s="460">
        <v>0</v>
      </c>
      <c r="T377" s="460">
        <v>0</v>
      </c>
      <c r="U377" s="460">
        <v>0</v>
      </c>
      <c r="V377" s="460">
        <v>0</v>
      </c>
      <c r="W377" s="460"/>
      <c r="X377" s="460">
        <f t="shared" si="15"/>
        <v>1</v>
      </c>
      <c r="Y377" s="1073"/>
      <c r="Z377" s="989"/>
    </row>
    <row r="378" spans="2:26" x14ac:dyDescent="0.25">
      <c r="B378" s="885"/>
      <c r="C378" s="638"/>
      <c r="D378" s="639"/>
      <c r="E378" s="499" t="s">
        <v>1664</v>
      </c>
      <c r="F378" s="461">
        <v>5</v>
      </c>
      <c r="G378" s="461">
        <v>5</v>
      </c>
      <c r="H378" s="461">
        <v>5</v>
      </c>
      <c r="I378" s="461">
        <v>5</v>
      </c>
      <c r="J378" s="461">
        <v>5</v>
      </c>
      <c r="K378" s="461">
        <v>5</v>
      </c>
      <c r="L378" s="461">
        <v>5</v>
      </c>
      <c r="M378" s="461">
        <v>5</v>
      </c>
      <c r="N378" s="461">
        <v>5</v>
      </c>
      <c r="O378" s="461">
        <v>5</v>
      </c>
      <c r="P378" s="461">
        <v>5</v>
      </c>
      <c r="Q378" s="461">
        <v>5</v>
      </c>
      <c r="R378" s="461">
        <v>5</v>
      </c>
      <c r="S378" s="461">
        <v>5</v>
      </c>
      <c r="T378" s="461">
        <v>5</v>
      </c>
      <c r="U378" s="461">
        <v>5</v>
      </c>
      <c r="V378" s="461">
        <v>0</v>
      </c>
      <c r="W378" s="461"/>
      <c r="X378" s="461">
        <f t="shared" si="15"/>
        <v>0.8</v>
      </c>
      <c r="Y378" s="1073"/>
      <c r="Z378" s="989"/>
    </row>
    <row r="379" spans="2:26" ht="15" customHeight="1" x14ac:dyDescent="0.25">
      <c r="B379" s="885" t="s">
        <v>2133</v>
      </c>
      <c r="C379" s="632" t="s">
        <v>2003</v>
      </c>
      <c r="D379" s="633"/>
      <c r="E379" s="518" t="s">
        <v>216</v>
      </c>
      <c r="F379" s="459">
        <v>0</v>
      </c>
      <c r="G379" s="459">
        <v>0</v>
      </c>
      <c r="H379" s="459">
        <v>0</v>
      </c>
      <c r="I379" s="459">
        <v>0</v>
      </c>
      <c r="J379" s="460">
        <v>0</v>
      </c>
      <c r="K379" s="460">
        <v>0</v>
      </c>
      <c r="L379" s="460">
        <v>0</v>
      </c>
      <c r="M379" s="460">
        <v>0</v>
      </c>
      <c r="N379" s="460">
        <v>0</v>
      </c>
      <c r="O379" s="460">
        <v>0</v>
      </c>
      <c r="P379" s="460">
        <v>100</v>
      </c>
      <c r="Q379" s="460">
        <v>0</v>
      </c>
      <c r="R379" s="460">
        <v>0</v>
      </c>
      <c r="S379" s="460">
        <v>0</v>
      </c>
      <c r="T379" s="460">
        <v>0</v>
      </c>
      <c r="U379" s="460">
        <v>0</v>
      </c>
      <c r="V379" s="460">
        <v>0</v>
      </c>
      <c r="W379" s="460"/>
      <c r="X379" s="460">
        <f t="shared" si="15"/>
        <v>1</v>
      </c>
      <c r="Y379" s="1073"/>
      <c r="Z379" s="989"/>
    </row>
    <row r="380" spans="2:26" x14ac:dyDescent="0.25">
      <c r="B380" s="885"/>
      <c r="C380" s="634"/>
      <c r="D380" s="635"/>
      <c r="E380" s="499" t="s">
        <v>1664</v>
      </c>
      <c r="F380" s="461">
        <v>5</v>
      </c>
      <c r="G380" s="461">
        <v>5</v>
      </c>
      <c r="H380" s="461">
        <v>5</v>
      </c>
      <c r="I380" s="461">
        <v>5</v>
      </c>
      <c r="J380" s="461">
        <v>5</v>
      </c>
      <c r="K380" s="461">
        <v>5</v>
      </c>
      <c r="L380" s="461">
        <v>5</v>
      </c>
      <c r="M380" s="461">
        <v>5</v>
      </c>
      <c r="N380" s="461">
        <v>5</v>
      </c>
      <c r="O380" s="461">
        <v>5</v>
      </c>
      <c r="P380" s="461">
        <v>5</v>
      </c>
      <c r="Q380" s="461">
        <v>5</v>
      </c>
      <c r="R380" s="461">
        <v>5</v>
      </c>
      <c r="S380" s="461">
        <v>5</v>
      </c>
      <c r="T380" s="461">
        <v>5</v>
      </c>
      <c r="U380" s="461">
        <v>5</v>
      </c>
      <c r="V380" s="461">
        <v>0</v>
      </c>
      <c r="W380" s="461"/>
      <c r="X380" s="461">
        <f t="shared" si="15"/>
        <v>0.8</v>
      </c>
      <c r="Y380" s="1073"/>
      <c r="Z380" s="989"/>
    </row>
    <row r="381" spans="2:26" ht="15" customHeight="1" x14ac:dyDescent="0.25">
      <c r="B381" s="885" t="s">
        <v>2134</v>
      </c>
      <c r="C381" s="636" t="s">
        <v>2004</v>
      </c>
      <c r="D381" s="637"/>
      <c r="E381" s="518" t="s">
        <v>216</v>
      </c>
      <c r="F381" s="459">
        <v>0</v>
      </c>
      <c r="G381" s="459">
        <v>0</v>
      </c>
      <c r="H381" s="459">
        <v>0</v>
      </c>
      <c r="I381" s="459">
        <v>0</v>
      </c>
      <c r="J381" s="460">
        <v>0</v>
      </c>
      <c r="K381" s="460">
        <v>0</v>
      </c>
      <c r="L381" s="460">
        <v>0</v>
      </c>
      <c r="M381" s="460">
        <v>0</v>
      </c>
      <c r="N381" s="460">
        <v>0</v>
      </c>
      <c r="O381" s="460">
        <v>0</v>
      </c>
      <c r="P381" s="460">
        <v>100</v>
      </c>
      <c r="Q381" s="460">
        <v>0</v>
      </c>
      <c r="R381" s="460">
        <v>0</v>
      </c>
      <c r="S381" s="460">
        <v>0</v>
      </c>
      <c r="T381" s="460">
        <v>0</v>
      </c>
      <c r="U381" s="460">
        <v>0</v>
      </c>
      <c r="V381" s="460">
        <v>0</v>
      </c>
      <c r="W381" s="460"/>
      <c r="X381" s="460">
        <f t="shared" si="15"/>
        <v>1</v>
      </c>
      <c r="Y381" s="1073"/>
      <c r="Z381" s="989"/>
    </row>
    <row r="382" spans="2:26" x14ac:dyDescent="0.25">
      <c r="B382" s="885"/>
      <c r="C382" s="638"/>
      <c r="D382" s="639"/>
      <c r="E382" s="499" t="s">
        <v>1664</v>
      </c>
      <c r="F382" s="461">
        <v>5</v>
      </c>
      <c r="G382" s="461">
        <v>5</v>
      </c>
      <c r="H382" s="461">
        <v>5</v>
      </c>
      <c r="I382" s="461">
        <v>5</v>
      </c>
      <c r="J382" s="461">
        <v>5</v>
      </c>
      <c r="K382" s="461">
        <v>5</v>
      </c>
      <c r="L382" s="461">
        <v>5</v>
      </c>
      <c r="M382" s="461">
        <v>5</v>
      </c>
      <c r="N382" s="461">
        <v>5</v>
      </c>
      <c r="O382" s="461">
        <v>5</v>
      </c>
      <c r="P382" s="461">
        <v>5</v>
      </c>
      <c r="Q382" s="461">
        <v>5</v>
      </c>
      <c r="R382" s="461">
        <v>5</v>
      </c>
      <c r="S382" s="461">
        <v>5</v>
      </c>
      <c r="T382" s="461">
        <v>5</v>
      </c>
      <c r="U382" s="461">
        <v>5</v>
      </c>
      <c r="V382" s="461">
        <v>0</v>
      </c>
      <c r="W382" s="461"/>
      <c r="X382" s="461">
        <f t="shared" si="15"/>
        <v>0.8</v>
      </c>
      <c r="Y382" s="1073"/>
      <c r="Z382" s="989"/>
    </row>
    <row r="383" spans="2:26" ht="15" customHeight="1" x14ac:dyDescent="0.25">
      <c r="B383" s="885" t="s">
        <v>2135</v>
      </c>
      <c r="C383" s="632" t="s">
        <v>2005</v>
      </c>
      <c r="D383" s="633"/>
      <c r="E383" s="518" t="s">
        <v>216</v>
      </c>
      <c r="F383" s="459">
        <v>0</v>
      </c>
      <c r="G383" s="459">
        <v>0</v>
      </c>
      <c r="H383" s="459">
        <v>0</v>
      </c>
      <c r="I383" s="459">
        <v>0</v>
      </c>
      <c r="J383" s="460">
        <v>0</v>
      </c>
      <c r="K383" s="460">
        <v>0</v>
      </c>
      <c r="L383" s="460">
        <v>0</v>
      </c>
      <c r="M383" s="460">
        <v>0</v>
      </c>
      <c r="N383" s="460">
        <v>0</v>
      </c>
      <c r="O383" s="460">
        <v>0</v>
      </c>
      <c r="P383" s="460">
        <v>100</v>
      </c>
      <c r="Q383" s="460">
        <v>0</v>
      </c>
      <c r="R383" s="460">
        <v>0</v>
      </c>
      <c r="S383" s="460">
        <v>0</v>
      </c>
      <c r="T383" s="460">
        <v>0</v>
      </c>
      <c r="U383" s="460">
        <v>0</v>
      </c>
      <c r="V383" s="460">
        <v>0</v>
      </c>
      <c r="W383" s="460"/>
      <c r="X383" s="460">
        <f t="shared" si="15"/>
        <v>1</v>
      </c>
      <c r="Y383" s="1073"/>
      <c r="Z383" s="989"/>
    </row>
    <row r="384" spans="2:26" x14ac:dyDescent="0.25">
      <c r="B384" s="885"/>
      <c r="C384" s="634"/>
      <c r="D384" s="635"/>
      <c r="E384" s="499" t="s">
        <v>1664</v>
      </c>
      <c r="F384" s="461">
        <v>5</v>
      </c>
      <c r="G384" s="461">
        <v>5</v>
      </c>
      <c r="H384" s="461">
        <v>5</v>
      </c>
      <c r="I384" s="461">
        <v>5</v>
      </c>
      <c r="J384" s="461">
        <v>5</v>
      </c>
      <c r="K384" s="461">
        <v>5</v>
      </c>
      <c r="L384" s="461">
        <v>5</v>
      </c>
      <c r="M384" s="461">
        <v>5</v>
      </c>
      <c r="N384" s="461">
        <v>5</v>
      </c>
      <c r="O384" s="461">
        <v>5</v>
      </c>
      <c r="P384" s="461">
        <v>5</v>
      </c>
      <c r="Q384" s="461">
        <v>5</v>
      </c>
      <c r="R384" s="461">
        <v>5</v>
      </c>
      <c r="S384" s="461">
        <v>5</v>
      </c>
      <c r="T384" s="461">
        <v>5</v>
      </c>
      <c r="U384" s="461">
        <v>5</v>
      </c>
      <c r="V384" s="461">
        <v>0</v>
      </c>
      <c r="W384" s="461"/>
      <c r="X384" s="461">
        <f t="shared" si="15"/>
        <v>0.8</v>
      </c>
      <c r="Y384" s="1073"/>
      <c r="Z384" s="989"/>
    </row>
    <row r="385" spans="2:26" ht="15" customHeight="1" x14ac:dyDescent="0.25">
      <c r="B385" s="885" t="s">
        <v>2136</v>
      </c>
      <c r="C385" s="636" t="s">
        <v>2006</v>
      </c>
      <c r="D385" s="637"/>
      <c r="E385" s="518" t="s">
        <v>216</v>
      </c>
      <c r="F385" s="459">
        <v>0</v>
      </c>
      <c r="G385" s="459">
        <v>0</v>
      </c>
      <c r="H385" s="459">
        <v>0</v>
      </c>
      <c r="I385" s="459">
        <v>0</v>
      </c>
      <c r="J385" s="460">
        <v>0</v>
      </c>
      <c r="K385" s="460">
        <v>0</v>
      </c>
      <c r="L385" s="460">
        <v>0</v>
      </c>
      <c r="M385" s="460">
        <v>0</v>
      </c>
      <c r="N385" s="460">
        <v>0</v>
      </c>
      <c r="O385" s="460">
        <v>0</v>
      </c>
      <c r="P385" s="460">
        <v>100</v>
      </c>
      <c r="Q385" s="460">
        <v>0</v>
      </c>
      <c r="R385" s="460">
        <v>0</v>
      </c>
      <c r="S385" s="460">
        <v>0</v>
      </c>
      <c r="T385" s="460">
        <v>0</v>
      </c>
      <c r="U385" s="460">
        <v>0</v>
      </c>
      <c r="V385" s="460">
        <v>0</v>
      </c>
      <c r="W385" s="460"/>
      <c r="X385" s="460">
        <f t="shared" si="15"/>
        <v>1</v>
      </c>
      <c r="Y385" s="1073"/>
      <c r="Z385" s="989"/>
    </row>
    <row r="386" spans="2:26" x14ac:dyDescent="0.25">
      <c r="B386" s="885"/>
      <c r="C386" s="638"/>
      <c r="D386" s="639"/>
      <c r="E386" s="499" t="s">
        <v>1664</v>
      </c>
      <c r="F386" s="461">
        <v>5</v>
      </c>
      <c r="G386" s="461">
        <v>5</v>
      </c>
      <c r="H386" s="461">
        <v>5</v>
      </c>
      <c r="I386" s="461">
        <v>5</v>
      </c>
      <c r="J386" s="461">
        <v>10</v>
      </c>
      <c r="K386" s="461">
        <v>5</v>
      </c>
      <c r="L386" s="461">
        <v>5</v>
      </c>
      <c r="M386" s="461">
        <v>5</v>
      </c>
      <c r="N386" s="461">
        <v>5</v>
      </c>
      <c r="O386" s="461">
        <v>5</v>
      </c>
      <c r="P386" s="461">
        <v>5</v>
      </c>
      <c r="Q386" s="461">
        <v>5</v>
      </c>
      <c r="R386" s="461">
        <v>5</v>
      </c>
      <c r="S386" s="461">
        <v>5</v>
      </c>
      <c r="T386" s="461">
        <v>5</v>
      </c>
      <c r="U386" s="461">
        <v>5</v>
      </c>
      <c r="V386" s="461">
        <v>0</v>
      </c>
      <c r="W386" s="461"/>
      <c r="X386" s="461">
        <f t="shared" si="15"/>
        <v>0.85</v>
      </c>
      <c r="Y386" s="1073"/>
      <c r="Z386" s="989"/>
    </row>
    <row r="387" spans="2:26" ht="15" customHeight="1" x14ac:dyDescent="0.25">
      <c r="B387" s="885" t="s">
        <v>2137</v>
      </c>
      <c r="C387" s="632" t="s">
        <v>2007</v>
      </c>
      <c r="D387" s="633"/>
      <c r="E387" s="518" t="s">
        <v>216</v>
      </c>
      <c r="F387" s="459">
        <v>0</v>
      </c>
      <c r="G387" s="459">
        <v>0</v>
      </c>
      <c r="H387" s="459">
        <v>0</v>
      </c>
      <c r="I387" s="459">
        <v>0</v>
      </c>
      <c r="J387" s="460">
        <v>0</v>
      </c>
      <c r="K387" s="460">
        <v>0</v>
      </c>
      <c r="L387" s="460">
        <v>0</v>
      </c>
      <c r="M387" s="460">
        <v>0</v>
      </c>
      <c r="N387" s="460">
        <v>0</v>
      </c>
      <c r="O387" s="460">
        <v>0</v>
      </c>
      <c r="P387" s="460">
        <v>100</v>
      </c>
      <c r="Q387" s="460">
        <v>0</v>
      </c>
      <c r="R387" s="460">
        <v>0</v>
      </c>
      <c r="S387" s="460">
        <v>0</v>
      </c>
      <c r="T387" s="460">
        <v>0</v>
      </c>
      <c r="U387" s="460">
        <v>0</v>
      </c>
      <c r="V387" s="460">
        <v>0</v>
      </c>
      <c r="W387" s="460"/>
      <c r="X387" s="460">
        <f t="shared" si="15"/>
        <v>1</v>
      </c>
      <c r="Y387" s="1073"/>
      <c r="Z387" s="989"/>
    </row>
    <row r="388" spans="2:26" x14ac:dyDescent="0.25">
      <c r="B388" s="885"/>
      <c r="C388" s="634"/>
      <c r="D388" s="635"/>
      <c r="E388" s="499" t="s">
        <v>1664</v>
      </c>
      <c r="F388" s="461">
        <v>5</v>
      </c>
      <c r="G388" s="461">
        <v>5</v>
      </c>
      <c r="H388" s="461">
        <v>5</v>
      </c>
      <c r="I388" s="461">
        <v>5</v>
      </c>
      <c r="J388" s="461">
        <v>5</v>
      </c>
      <c r="K388" s="461">
        <v>5</v>
      </c>
      <c r="L388" s="461">
        <v>5</v>
      </c>
      <c r="M388" s="461">
        <v>5</v>
      </c>
      <c r="N388" s="461">
        <v>5</v>
      </c>
      <c r="O388" s="461">
        <v>5</v>
      </c>
      <c r="P388" s="461">
        <v>5</v>
      </c>
      <c r="Q388" s="461">
        <v>5</v>
      </c>
      <c r="R388" s="461">
        <v>5</v>
      </c>
      <c r="S388" s="461">
        <v>5</v>
      </c>
      <c r="T388" s="461">
        <v>5</v>
      </c>
      <c r="U388" s="461">
        <v>5</v>
      </c>
      <c r="V388" s="461">
        <v>0</v>
      </c>
      <c r="W388" s="461"/>
      <c r="X388" s="461">
        <f t="shared" si="15"/>
        <v>0.8</v>
      </c>
      <c r="Y388" s="1073"/>
      <c r="Z388" s="989"/>
    </row>
    <row r="389" spans="2:26" ht="15" customHeight="1" x14ac:dyDescent="0.25">
      <c r="B389" s="885" t="s">
        <v>2138</v>
      </c>
      <c r="C389" s="636" t="s">
        <v>2008</v>
      </c>
      <c r="D389" s="637"/>
      <c r="E389" s="518" t="s">
        <v>216</v>
      </c>
      <c r="F389" s="459">
        <v>0</v>
      </c>
      <c r="G389" s="459">
        <v>0</v>
      </c>
      <c r="H389" s="459">
        <v>0</v>
      </c>
      <c r="I389" s="459">
        <v>0</v>
      </c>
      <c r="J389" s="460">
        <v>0</v>
      </c>
      <c r="K389" s="460">
        <v>0</v>
      </c>
      <c r="L389" s="460">
        <v>0</v>
      </c>
      <c r="M389" s="460">
        <v>0</v>
      </c>
      <c r="N389" s="460">
        <v>0</v>
      </c>
      <c r="O389" s="460">
        <v>0</v>
      </c>
      <c r="P389" s="460">
        <v>100</v>
      </c>
      <c r="Q389" s="460">
        <v>0</v>
      </c>
      <c r="R389" s="460">
        <v>0</v>
      </c>
      <c r="S389" s="460">
        <v>0</v>
      </c>
      <c r="T389" s="460">
        <v>0</v>
      </c>
      <c r="U389" s="460">
        <v>0</v>
      </c>
      <c r="V389" s="460">
        <v>0</v>
      </c>
      <c r="W389" s="460"/>
      <c r="X389" s="460">
        <f t="shared" si="15"/>
        <v>1</v>
      </c>
      <c r="Y389" s="1073"/>
      <c r="Z389" s="989"/>
    </row>
    <row r="390" spans="2:26" x14ac:dyDescent="0.25">
      <c r="B390" s="885"/>
      <c r="C390" s="638"/>
      <c r="D390" s="639"/>
      <c r="E390" s="499" t="s">
        <v>1664</v>
      </c>
      <c r="F390" s="461">
        <v>5</v>
      </c>
      <c r="G390" s="461">
        <v>5</v>
      </c>
      <c r="H390" s="461">
        <v>5</v>
      </c>
      <c r="I390" s="461">
        <v>5</v>
      </c>
      <c r="J390" s="461">
        <v>5</v>
      </c>
      <c r="K390" s="461">
        <v>5</v>
      </c>
      <c r="L390" s="461">
        <v>5</v>
      </c>
      <c r="M390" s="461">
        <v>5</v>
      </c>
      <c r="N390" s="461">
        <v>5</v>
      </c>
      <c r="O390" s="461">
        <v>5</v>
      </c>
      <c r="P390" s="461">
        <v>5</v>
      </c>
      <c r="Q390" s="461">
        <v>5</v>
      </c>
      <c r="R390" s="461">
        <v>5</v>
      </c>
      <c r="S390" s="461">
        <v>5</v>
      </c>
      <c r="T390" s="461">
        <v>5</v>
      </c>
      <c r="U390" s="461">
        <v>5</v>
      </c>
      <c r="V390" s="461">
        <v>0</v>
      </c>
      <c r="W390" s="461"/>
      <c r="X390" s="461">
        <f t="shared" si="15"/>
        <v>0.8</v>
      </c>
      <c r="Y390" s="1073"/>
      <c r="Z390" s="989"/>
    </row>
    <row r="391" spans="2:26" ht="15" customHeight="1" x14ac:dyDescent="0.25">
      <c r="B391" s="885" t="s">
        <v>2139</v>
      </c>
      <c r="C391" s="632" t="s">
        <v>2009</v>
      </c>
      <c r="D391" s="633"/>
      <c r="E391" s="518" t="s">
        <v>216</v>
      </c>
      <c r="F391" s="459">
        <v>0</v>
      </c>
      <c r="G391" s="459">
        <v>0</v>
      </c>
      <c r="H391" s="459">
        <v>0</v>
      </c>
      <c r="I391" s="459">
        <v>0</v>
      </c>
      <c r="J391" s="460">
        <v>0</v>
      </c>
      <c r="K391" s="460">
        <v>0</v>
      </c>
      <c r="L391" s="460">
        <v>0</v>
      </c>
      <c r="M391" s="460">
        <v>0</v>
      </c>
      <c r="N391" s="460">
        <v>0</v>
      </c>
      <c r="O391" s="460">
        <v>0</v>
      </c>
      <c r="P391" s="460">
        <v>100</v>
      </c>
      <c r="Q391" s="460">
        <v>0</v>
      </c>
      <c r="R391" s="460">
        <v>0</v>
      </c>
      <c r="S391" s="460">
        <v>0</v>
      </c>
      <c r="T391" s="460">
        <v>0</v>
      </c>
      <c r="U391" s="460">
        <v>0</v>
      </c>
      <c r="V391" s="460">
        <v>0</v>
      </c>
      <c r="W391" s="460"/>
      <c r="X391" s="460">
        <f t="shared" si="15"/>
        <v>1</v>
      </c>
      <c r="Y391" s="1073"/>
      <c r="Z391" s="989"/>
    </row>
    <row r="392" spans="2:26" x14ac:dyDescent="0.25">
      <c r="B392" s="885"/>
      <c r="C392" s="634"/>
      <c r="D392" s="635"/>
      <c r="E392" s="499" t="s">
        <v>1664</v>
      </c>
      <c r="F392" s="461">
        <v>5</v>
      </c>
      <c r="G392" s="461">
        <v>5</v>
      </c>
      <c r="H392" s="461">
        <v>5</v>
      </c>
      <c r="I392" s="461">
        <v>5</v>
      </c>
      <c r="J392" s="461">
        <v>5</v>
      </c>
      <c r="K392" s="461">
        <v>5</v>
      </c>
      <c r="L392" s="461">
        <v>5</v>
      </c>
      <c r="M392" s="461">
        <v>5</v>
      </c>
      <c r="N392" s="461">
        <v>5</v>
      </c>
      <c r="O392" s="461">
        <v>5</v>
      </c>
      <c r="P392" s="461">
        <v>5</v>
      </c>
      <c r="Q392" s="461">
        <v>5</v>
      </c>
      <c r="R392" s="461">
        <v>5</v>
      </c>
      <c r="S392" s="461">
        <v>5</v>
      </c>
      <c r="T392" s="461">
        <v>10</v>
      </c>
      <c r="U392" s="461">
        <v>10</v>
      </c>
      <c r="V392" s="461">
        <v>0</v>
      </c>
      <c r="W392" s="461"/>
      <c r="X392" s="461">
        <f t="shared" si="15"/>
        <v>0.9</v>
      </c>
      <c r="Y392" s="1073"/>
      <c r="Z392" s="989"/>
    </row>
    <row r="393" spans="2:26" ht="15" customHeight="1" x14ac:dyDescent="0.25">
      <c r="B393" s="885" t="s">
        <v>2140</v>
      </c>
      <c r="C393" s="636" t="s">
        <v>2010</v>
      </c>
      <c r="D393" s="637"/>
      <c r="E393" s="518" t="s">
        <v>216</v>
      </c>
      <c r="F393" s="459">
        <v>0</v>
      </c>
      <c r="G393" s="459">
        <v>0</v>
      </c>
      <c r="H393" s="459">
        <v>0</v>
      </c>
      <c r="I393" s="459">
        <v>100</v>
      </c>
      <c r="J393" s="460">
        <v>0</v>
      </c>
      <c r="K393" s="460">
        <v>0</v>
      </c>
      <c r="L393" s="460">
        <v>0</v>
      </c>
      <c r="M393" s="460">
        <v>0</v>
      </c>
      <c r="N393" s="460">
        <v>0</v>
      </c>
      <c r="O393" s="460">
        <v>0</v>
      </c>
      <c r="P393" s="460">
        <v>0</v>
      </c>
      <c r="Q393" s="460">
        <v>0</v>
      </c>
      <c r="R393" s="460">
        <v>0</v>
      </c>
      <c r="S393" s="460">
        <v>0</v>
      </c>
      <c r="T393" s="460">
        <v>0</v>
      </c>
      <c r="U393" s="460">
        <v>0</v>
      </c>
      <c r="V393" s="460">
        <v>0</v>
      </c>
      <c r="W393" s="460"/>
      <c r="X393" s="460">
        <f t="shared" si="15"/>
        <v>1</v>
      </c>
      <c r="Y393" s="1073"/>
      <c r="Z393" s="989"/>
    </row>
    <row r="394" spans="2:26" x14ac:dyDescent="0.25">
      <c r="B394" s="885"/>
      <c r="C394" s="638"/>
      <c r="D394" s="639"/>
      <c r="E394" s="499" t="s">
        <v>1664</v>
      </c>
      <c r="F394" s="461">
        <v>0</v>
      </c>
      <c r="G394" s="461">
        <v>0</v>
      </c>
      <c r="H394" s="461">
        <v>0</v>
      </c>
      <c r="I394" s="461">
        <v>100</v>
      </c>
      <c r="J394" s="461">
        <v>0</v>
      </c>
      <c r="K394" s="461">
        <v>0</v>
      </c>
      <c r="L394" s="461">
        <v>0</v>
      </c>
      <c r="M394" s="461">
        <v>0</v>
      </c>
      <c r="N394" s="461">
        <v>0</v>
      </c>
      <c r="O394" s="461">
        <v>0</v>
      </c>
      <c r="P394" s="461">
        <v>0</v>
      </c>
      <c r="Q394" s="461">
        <v>0</v>
      </c>
      <c r="R394" s="461">
        <v>0</v>
      </c>
      <c r="S394" s="461">
        <v>0</v>
      </c>
      <c r="T394" s="461">
        <v>0</v>
      </c>
      <c r="U394" s="461">
        <v>0</v>
      </c>
      <c r="V394" s="461">
        <v>0</v>
      </c>
      <c r="W394" s="461"/>
      <c r="X394" s="461">
        <f t="shared" si="15"/>
        <v>1</v>
      </c>
      <c r="Y394" s="1073"/>
      <c r="Z394" s="989"/>
    </row>
    <row r="395" spans="2:26" ht="15" customHeight="1" x14ac:dyDescent="0.25">
      <c r="B395" s="885" t="s">
        <v>2141</v>
      </c>
      <c r="C395" s="632" t="s">
        <v>2011</v>
      </c>
      <c r="D395" s="633"/>
      <c r="E395" s="518" t="s">
        <v>216</v>
      </c>
      <c r="F395" s="459">
        <v>0</v>
      </c>
      <c r="G395" s="459">
        <v>0</v>
      </c>
      <c r="H395" s="459">
        <v>0</v>
      </c>
      <c r="I395" s="459">
        <v>0</v>
      </c>
      <c r="J395" s="460">
        <v>0</v>
      </c>
      <c r="K395" s="460">
        <v>0</v>
      </c>
      <c r="L395" s="460">
        <v>0</v>
      </c>
      <c r="M395" s="460">
        <v>0</v>
      </c>
      <c r="N395" s="460">
        <v>0</v>
      </c>
      <c r="O395" s="460">
        <v>0</v>
      </c>
      <c r="P395" s="460">
        <v>100</v>
      </c>
      <c r="Q395" s="460">
        <v>0</v>
      </c>
      <c r="R395" s="460">
        <v>0</v>
      </c>
      <c r="S395" s="460">
        <v>0</v>
      </c>
      <c r="T395" s="460">
        <v>0</v>
      </c>
      <c r="U395" s="460">
        <v>0</v>
      </c>
      <c r="V395" s="460">
        <v>0</v>
      </c>
      <c r="W395" s="460"/>
      <c r="X395" s="460">
        <f t="shared" si="15"/>
        <v>1</v>
      </c>
      <c r="Y395" s="1073"/>
      <c r="Z395" s="989"/>
    </row>
    <row r="396" spans="2:26" x14ac:dyDescent="0.25">
      <c r="B396" s="885"/>
      <c r="C396" s="634"/>
      <c r="D396" s="635"/>
      <c r="E396" s="499" t="s">
        <v>1664</v>
      </c>
      <c r="F396" s="461">
        <v>0</v>
      </c>
      <c r="G396" s="461">
        <v>0</v>
      </c>
      <c r="H396" s="461">
        <v>0</v>
      </c>
      <c r="I396" s="461">
        <v>100</v>
      </c>
      <c r="J396" s="461">
        <v>0</v>
      </c>
      <c r="K396" s="461">
        <v>0</v>
      </c>
      <c r="L396" s="461">
        <v>0</v>
      </c>
      <c r="M396" s="461">
        <v>0</v>
      </c>
      <c r="N396" s="461">
        <v>0</v>
      </c>
      <c r="O396" s="461">
        <v>0</v>
      </c>
      <c r="P396" s="461">
        <v>0</v>
      </c>
      <c r="Q396" s="461">
        <v>0</v>
      </c>
      <c r="R396" s="461">
        <v>0</v>
      </c>
      <c r="S396" s="461">
        <v>0</v>
      </c>
      <c r="T396" s="461">
        <v>0</v>
      </c>
      <c r="U396" s="461">
        <v>0</v>
      </c>
      <c r="V396" s="461">
        <v>0</v>
      </c>
      <c r="W396" s="461"/>
      <c r="X396" s="461">
        <f t="shared" si="15"/>
        <v>1</v>
      </c>
      <c r="Y396" s="1073"/>
      <c r="Z396" s="989"/>
    </row>
    <row r="397" spans="2:26" ht="40.5" customHeight="1" x14ac:dyDescent="0.25">
      <c r="B397" s="885" t="s">
        <v>2142</v>
      </c>
      <c r="C397" s="636" t="s">
        <v>2012</v>
      </c>
      <c r="D397" s="637"/>
      <c r="E397" s="518" t="s">
        <v>216</v>
      </c>
      <c r="F397" s="459">
        <v>0</v>
      </c>
      <c r="G397" s="459">
        <v>0</v>
      </c>
      <c r="H397" s="459">
        <v>0</v>
      </c>
      <c r="I397" s="459">
        <v>100</v>
      </c>
      <c r="J397" s="460">
        <v>0</v>
      </c>
      <c r="K397" s="460">
        <v>0</v>
      </c>
      <c r="L397" s="460">
        <v>0</v>
      </c>
      <c r="M397" s="460">
        <v>0</v>
      </c>
      <c r="N397" s="460">
        <v>0</v>
      </c>
      <c r="O397" s="460">
        <v>0</v>
      </c>
      <c r="P397" s="460">
        <v>0</v>
      </c>
      <c r="Q397" s="460">
        <v>0</v>
      </c>
      <c r="R397" s="460">
        <v>0</v>
      </c>
      <c r="S397" s="460">
        <v>0</v>
      </c>
      <c r="T397" s="460">
        <v>0</v>
      </c>
      <c r="U397" s="460">
        <v>0</v>
      </c>
      <c r="V397" s="460">
        <v>0</v>
      </c>
      <c r="W397" s="460"/>
      <c r="X397" s="460">
        <f t="shared" si="15"/>
        <v>1</v>
      </c>
      <c r="Y397" s="1073"/>
      <c r="Z397" s="989"/>
    </row>
    <row r="398" spans="2:26" ht="44.25" customHeight="1" x14ac:dyDescent="0.25">
      <c r="B398" s="885"/>
      <c r="C398" s="638"/>
      <c r="D398" s="639"/>
      <c r="E398" s="499" t="s">
        <v>1664</v>
      </c>
      <c r="F398" s="461">
        <v>0</v>
      </c>
      <c r="G398" s="461">
        <v>0</v>
      </c>
      <c r="H398" s="461">
        <v>0</v>
      </c>
      <c r="I398" s="461">
        <v>10</v>
      </c>
      <c r="J398" s="461">
        <v>10</v>
      </c>
      <c r="K398" s="461">
        <v>10</v>
      </c>
      <c r="L398" s="461">
        <v>10</v>
      </c>
      <c r="M398" s="461">
        <v>10</v>
      </c>
      <c r="N398" s="461">
        <v>10</v>
      </c>
      <c r="O398" s="461">
        <v>10</v>
      </c>
      <c r="P398" s="461">
        <v>10</v>
      </c>
      <c r="Q398" s="461">
        <v>10</v>
      </c>
      <c r="R398" s="461">
        <v>10</v>
      </c>
      <c r="S398" s="461">
        <v>10</v>
      </c>
      <c r="T398" s="461">
        <v>10</v>
      </c>
      <c r="U398" s="461">
        <v>10</v>
      </c>
      <c r="V398" s="461">
        <v>0</v>
      </c>
      <c r="W398" s="461"/>
      <c r="X398" s="461">
        <f t="shared" si="15"/>
        <v>1.3</v>
      </c>
      <c r="Y398" s="1073"/>
      <c r="Z398" s="989"/>
    </row>
    <row r="399" spans="2:26" ht="45" customHeight="1" x14ac:dyDescent="0.25">
      <c r="B399" s="885" t="s">
        <v>2143</v>
      </c>
      <c r="C399" s="867" t="s">
        <v>1924</v>
      </c>
      <c r="D399" s="868"/>
      <c r="E399" s="496" t="s">
        <v>216</v>
      </c>
      <c r="F399" s="459">
        <v>50</v>
      </c>
      <c r="G399" s="459">
        <v>50</v>
      </c>
      <c r="H399" s="459">
        <v>0</v>
      </c>
      <c r="I399" s="459">
        <v>0</v>
      </c>
      <c r="J399" s="460">
        <v>0</v>
      </c>
      <c r="K399" s="460">
        <v>0</v>
      </c>
      <c r="L399" s="460">
        <v>0</v>
      </c>
      <c r="M399" s="460">
        <v>0</v>
      </c>
      <c r="N399" s="460">
        <v>0</v>
      </c>
      <c r="O399" s="460">
        <v>0</v>
      </c>
      <c r="P399" s="460">
        <v>0</v>
      </c>
      <c r="Q399" s="460">
        <v>0</v>
      </c>
      <c r="R399" s="460">
        <v>0</v>
      </c>
      <c r="S399" s="460">
        <v>0</v>
      </c>
      <c r="T399" s="460">
        <v>0</v>
      </c>
      <c r="U399" s="460">
        <v>0</v>
      </c>
      <c r="V399" s="460">
        <v>0</v>
      </c>
      <c r="W399" s="460"/>
      <c r="X399" s="460">
        <f t="shared" si="13"/>
        <v>1</v>
      </c>
      <c r="Y399" s="1073"/>
      <c r="Z399" s="989"/>
    </row>
    <row r="400" spans="2:26" ht="153.75" customHeight="1" x14ac:dyDescent="0.25">
      <c r="B400" s="885"/>
      <c r="C400" s="600"/>
      <c r="D400" s="601"/>
      <c r="E400" s="512" t="s">
        <v>1664</v>
      </c>
      <c r="F400" s="461">
        <v>50</v>
      </c>
      <c r="G400" s="461">
        <v>50</v>
      </c>
      <c r="H400" s="461">
        <v>0</v>
      </c>
      <c r="I400" s="461">
        <v>0</v>
      </c>
      <c r="J400" s="461">
        <v>0</v>
      </c>
      <c r="K400" s="461">
        <v>0</v>
      </c>
      <c r="L400" s="461">
        <v>0</v>
      </c>
      <c r="M400" s="461">
        <v>0</v>
      </c>
      <c r="N400" s="461">
        <v>0</v>
      </c>
      <c r="O400" s="461">
        <v>0</v>
      </c>
      <c r="P400" s="461">
        <v>0</v>
      </c>
      <c r="Q400" s="461">
        <v>0</v>
      </c>
      <c r="R400" s="461">
        <v>0</v>
      </c>
      <c r="S400" s="461">
        <v>0</v>
      </c>
      <c r="T400" s="461">
        <v>0</v>
      </c>
      <c r="U400" s="461">
        <v>0</v>
      </c>
      <c r="V400" s="461">
        <v>0</v>
      </c>
      <c r="W400" s="461"/>
      <c r="X400" s="461">
        <f t="shared" si="13"/>
        <v>1</v>
      </c>
      <c r="Y400" s="1073"/>
      <c r="Z400" s="989"/>
    </row>
    <row r="401" spans="2:26" ht="54" customHeight="1" x14ac:dyDescent="0.25">
      <c r="B401" s="885" t="s">
        <v>2144</v>
      </c>
      <c r="C401" s="900" t="s">
        <v>2013</v>
      </c>
      <c r="D401" s="625"/>
      <c r="E401" s="462" t="s">
        <v>216</v>
      </c>
      <c r="F401" s="459">
        <v>50</v>
      </c>
      <c r="G401" s="459">
        <v>0</v>
      </c>
      <c r="H401" s="459">
        <v>0</v>
      </c>
      <c r="I401" s="459">
        <v>40</v>
      </c>
      <c r="J401" s="460">
        <v>40</v>
      </c>
      <c r="K401" s="460">
        <v>20</v>
      </c>
      <c r="L401" s="460">
        <v>0</v>
      </c>
      <c r="M401" s="460">
        <v>0</v>
      </c>
      <c r="N401" s="460">
        <v>0</v>
      </c>
      <c r="O401" s="460">
        <v>0</v>
      </c>
      <c r="P401" s="460">
        <v>0</v>
      </c>
      <c r="Q401" s="460">
        <v>0</v>
      </c>
      <c r="R401" s="460">
        <v>0</v>
      </c>
      <c r="S401" s="460">
        <v>0</v>
      </c>
      <c r="T401" s="460">
        <v>0</v>
      </c>
      <c r="U401" s="460">
        <v>0</v>
      </c>
      <c r="V401" s="460">
        <v>0</v>
      </c>
      <c r="W401" s="460"/>
      <c r="X401" s="460">
        <f t="shared" si="13"/>
        <v>1.5</v>
      </c>
      <c r="Y401" s="1073"/>
      <c r="Z401" s="989"/>
    </row>
    <row r="402" spans="2:26" ht="54.75" customHeight="1" x14ac:dyDescent="0.25">
      <c r="B402" s="885"/>
      <c r="C402" s="901"/>
      <c r="D402" s="902"/>
      <c r="E402" s="512" t="s">
        <v>1664</v>
      </c>
      <c r="F402" s="461">
        <v>50</v>
      </c>
      <c r="G402" s="461">
        <v>0</v>
      </c>
      <c r="H402" s="461">
        <v>0</v>
      </c>
      <c r="I402" s="461">
        <v>40</v>
      </c>
      <c r="J402" s="461">
        <v>40</v>
      </c>
      <c r="K402" s="461">
        <v>20</v>
      </c>
      <c r="L402" s="461">
        <v>0</v>
      </c>
      <c r="M402" s="461">
        <v>0</v>
      </c>
      <c r="N402" s="461">
        <v>0</v>
      </c>
      <c r="O402" s="461">
        <v>0</v>
      </c>
      <c r="P402" s="461">
        <v>0</v>
      </c>
      <c r="Q402" s="461">
        <v>0</v>
      </c>
      <c r="R402" s="461">
        <v>0</v>
      </c>
      <c r="S402" s="461">
        <v>0</v>
      </c>
      <c r="T402" s="461">
        <v>0</v>
      </c>
      <c r="U402" s="461">
        <v>0</v>
      </c>
      <c r="V402" s="461">
        <v>0</v>
      </c>
      <c r="W402" s="461"/>
      <c r="X402" s="461">
        <f t="shared" si="13"/>
        <v>1.5</v>
      </c>
      <c r="Y402" s="1073"/>
      <c r="Z402" s="989"/>
    </row>
    <row r="403" spans="2:26" ht="76.900000000000006" customHeight="1" x14ac:dyDescent="0.25">
      <c r="B403" s="885" t="s">
        <v>2145</v>
      </c>
      <c r="C403" s="903" t="s">
        <v>2014</v>
      </c>
      <c r="D403" s="904"/>
      <c r="E403" s="462" t="s">
        <v>216</v>
      </c>
      <c r="F403" s="459">
        <v>0</v>
      </c>
      <c r="G403" s="459">
        <v>0</v>
      </c>
      <c r="H403" s="459">
        <v>0</v>
      </c>
      <c r="I403" s="459">
        <v>10</v>
      </c>
      <c r="J403" s="460">
        <v>10</v>
      </c>
      <c r="K403" s="460">
        <v>10</v>
      </c>
      <c r="L403" s="460">
        <v>10</v>
      </c>
      <c r="M403" s="460">
        <v>20</v>
      </c>
      <c r="N403" s="460">
        <v>10</v>
      </c>
      <c r="O403" s="460">
        <v>10</v>
      </c>
      <c r="P403" s="460">
        <v>10</v>
      </c>
      <c r="Q403" s="460">
        <v>0</v>
      </c>
      <c r="R403" s="460">
        <v>0</v>
      </c>
      <c r="S403" s="460">
        <v>0</v>
      </c>
      <c r="T403" s="460">
        <v>0</v>
      </c>
      <c r="U403" s="460">
        <v>10</v>
      </c>
      <c r="V403" s="460">
        <v>0</v>
      </c>
      <c r="W403" s="460"/>
      <c r="X403" s="460">
        <f t="shared" si="13"/>
        <v>1</v>
      </c>
      <c r="Y403" s="1073"/>
      <c r="Z403" s="989"/>
    </row>
    <row r="404" spans="2:26" ht="20.45" customHeight="1" x14ac:dyDescent="0.25">
      <c r="B404" s="885"/>
      <c r="C404" s="903"/>
      <c r="D404" s="904"/>
      <c r="E404" s="512" t="s">
        <v>1664</v>
      </c>
      <c r="F404" s="461">
        <v>0</v>
      </c>
      <c r="G404" s="461">
        <v>0</v>
      </c>
      <c r="H404" s="461">
        <v>0</v>
      </c>
      <c r="I404" s="461">
        <v>10</v>
      </c>
      <c r="J404" s="461">
        <v>0</v>
      </c>
      <c r="K404" s="461">
        <v>0</v>
      </c>
      <c r="L404" s="461">
        <v>0</v>
      </c>
      <c r="M404" s="461">
        <v>0</v>
      </c>
      <c r="N404" s="461">
        <v>0</v>
      </c>
      <c r="O404" s="461">
        <v>0</v>
      </c>
      <c r="P404" s="461">
        <v>0</v>
      </c>
      <c r="Q404" s="461">
        <v>0</v>
      </c>
      <c r="R404" s="461">
        <v>0</v>
      </c>
      <c r="S404" s="461">
        <v>0</v>
      </c>
      <c r="T404" s="461">
        <v>0</v>
      </c>
      <c r="U404" s="461">
        <v>0</v>
      </c>
      <c r="V404" s="461">
        <v>0</v>
      </c>
      <c r="W404" s="461"/>
      <c r="X404" s="461">
        <f t="shared" si="13"/>
        <v>0.1</v>
      </c>
      <c r="Y404" s="1073"/>
      <c r="Z404" s="989"/>
    </row>
    <row r="405" spans="2:26" ht="15.6" hidden="1" customHeight="1" x14ac:dyDescent="0.25">
      <c r="B405" s="533"/>
      <c r="C405" s="1017" t="s">
        <v>1905</v>
      </c>
      <c r="D405" s="1018"/>
      <c r="E405" s="507"/>
      <c r="F405" s="459"/>
      <c r="G405" s="459"/>
      <c r="H405" s="459"/>
      <c r="I405" s="459"/>
      <c r="J405" s="460"/>
      <c r="K405" s="460"/>
      <c r="L405" s="460"/>
      <c r="M405" s="460"/>
      <c r="N405" s="460"/>
      <c r="O405" s="460"/>
      <c r="P405" s="460"/>
      <c r="Q405" s="460"/>
      <c r="R405" s="460"/>
      <c r="S405" s="460"/>
      <c r="T405" s="460"/>
      <c r="U405" s="460"/>
      <c r="V405" s="460"/>
      <c r="W405" s="460"/>
      <c r="X405" s="460"/>
      <c r="Y405" s="1073"/>
      <c r="Z405" s="989"/>
    </row>
    <row r="406" spans="2:26" ht="25.9" customHeight="1" x14ac:dyDescent="0.25">
      <c r="B406" s="885" t="s">
        <v>2146</v>
      </c>
      <c r="C406" s="1019" t="s">
        <v>2015</v>
      </c>
      <c r="D406" s="1020"/>
      <c r="E406" s="520" t="s">
        <v>216</v>
      </c>
      <c r="F406" s="459">
        <v>0</v>
      </c>
      <c r="G406" s="459">
        <v>0</v>
      </c>
      <c r="H406" s="459">
        <v>100</v>
      </c>
      <c r="I406" s="459">
        <v>0</v>
      </c>
      <c r="J406" s="460">
        <v>0</v>
      </c>
      <c r="K406" s="460">
        <v>0</v>
      </c>
      <c r="L406" s="460">
        <v>0</v>
      </c>
      <c r="M406" s="460">
        <v>0</v>
      </c>
      <c r="N406" s="460">
        <v>0</v>
      </c>
      <c r="O406" s="460">
        <v>0</v>
      </c>
      <c r="P406" s="460">
        <v>0</v>
      </c>
      <c r="Q406" s="460">
        <v>0</v>
      </c>
      <c r="R406" s="460">
        <v>0</v>
      </c>
      <c r="S406" s="460">
        <v>0</v>
      </c>
      <c r="T406" s="460">
        <v>0</v>
      </c>
      <c r="U406" s="460">
        <v>0</v>
      </c>
      <c r="V406" s="460">
        <v>0</v>
      </c>
      <c r="W406" s="460"/>
      <c r="X406" s="460">
        <f>SUM(F406:U406)/100</f>
        <v>1</v>
      </c>
      <c r="Y406" s="1073"/>
      <c r="Z406" s="989"/>
    </row>
    <row r="407" spans="2:26" ht="25.9" customHeight="1" x14ac:dyDescent="0.25">
      <c r="B407" s="885"/>
      <c r="C407" s="1021"/>
      <c r="D407" s="1022"/>
      <c r="E407" s="501" t="s">
        <v>1664</v>
      </c>
      <c r="F407" s="461">
        <v>0</v>
      </c>
      <c r="G407" s="461">
        <v>0</v>
      </c>
      <c r="H407" s="461">
        <v>0</v>
      </c>
      <c r="I407" s="461">
        <v>0</v>
      </c>
      <c r="J407" s="461">
        <v>20</v>
      </c>
      <c r="K407" s="461">
        <v>0</v>
      </c>
      <c r="L407" s="461">
        <v>5</v>
      </c>
      <c r="M407" s="461">
        <v>5</v>
      </c>
      <c r="N407" s="461">
        <v>10</v>
      </c>
      <c r="O407" s="461">
        <v>10</v>
      </c>
      <c r="P407" s="461">
        <v>10</v>
      </c>
      <c r="Q407" s="461">
        <v>10</v>
      </c>
      <c r="R407" s="461">
        <v>10</v>
      </c>
      <c r="S407" s="461">
        <v>10</v>
      </c>
      <c r="T407" s="461">
        <v>0</v>
      </c>
      <c r="U407" s="461">
        <v>3</v>
      </c>
      <c r="V407" s="461">
        <v>0</v>
      </c>
      <c r="W407" s="461"/>
      <c r="X407" s="461">
        <f t="shared" ref="X407:X415" si="16">SUM(F407:U407)/100</f>
        <v>0.93</v>
      </c>
      <c r="Y407" s="1073"/>
      <c r="Z407" s="989"/>
    </row>
    <row r="408" spans="2:26" ht="25.9" customHeight="1" x14ac:dyDescent="0.25">
      <c r="B408" s="885" t="s">
        <v>2147</v>
      </c>
      <c r="C408" s="1023" t="s">
        <v>2016</v>
      </c>
      <c r="D408" s="1024"/>
      <c r="E408" s="520" t="s">
        <v>216</v>
      </c>
      <c r="F408" s="459">
        <v>0</v>
      </c>
      <c r="G408" s="459">
        <v>0</v>
      </c>
      <c r="H408" s="459">
        <v>0</v>
      </c>
      <c r="I408" s="459">
        <v>0</v>
      </c>
      <c r="J408" s="460">
        <v>50</v>
      </c>
      <c r="K408" s="460">
        <v>50</v>
      </c>
      <c r="L408" s="460">
        <v>0</v>
      </c>
      <c r="M408" s="460">
        <v>0</v>
      </c>
      <c r="N408" s="460">
        <v>0</v>
      </c>
      <c r="O408" s="460">
        <v>0</v>
      </c>
      <c r="P408" s="460">
        <v>0</v>
      </c>
      <c r="Q408" s="460">
        <v>0</v>
      </c>
      <c r="R408" s="460">
        <v>0</v>
      </c>
      <c r="S408" s="460">
        <v>0</v>
      </c>
      <c r="T408" s="460">
        <v>0</v>
      </c>
      <c r="U408" s="460">
        <v>0</v>
      </c>
      <c r="V408" s="460">
        <v>0</v>
      </c>
      <c r="W408" s="460"/>
      <c r="X408" s="460">
        <f t="shared" si="16"/>
        <v>1</v>
      </c>
      <c r="Y408" s="1073"/>
      <c r="Z408" s="989"/>
    </row>
    <row r="409" spans="2:26" ht="22.15" customHeight="1" x14ac:dyDescent="0.25">
      <c r="B409" s="885"/>
      <c r="C409" s="1025"/>
      <c r="D409" s="1026"/>
      <c r="E409" s="501" t="s">
        <v>1664</v>
      </c>
      <c r="F409" s="461">
        <v>0</v>
      </c>
      <c r="G409" s="461">
        <v>0</v>
      </c>
      <c r="H409" s="461">
        <v>0</v>
      </c>
      <c r="I409" s="461">
        <v>0</v>
      </c>
      <c r="J409" s="461">
        <v>5</v>
      </c>
      <c r="K409" s="461">
        <v>5</v>
      </c>
      <c r="L409" s="461">
        <v>10</v>
      </c>
      <c r="M409" s="461">
        <v>10</v>
      </c>
      <c r="N409" s="461">
        <v>10</v>
      </c>
      <c r="O409" s="461">
        <v>15</v>
      </c>
      <c r="P409" s="461">
        <v>10</v>
      </c>
      <c r="Q409" s="461">
        <v>0</v>
      </c>
      <c r="R409" s="461">
        <v>0</v>
      </c>
      <c r="S409" s="461">
        <v>5</v>
      </c>
      <c r="T409" s="461">
        <v>5</v>
      </c>
      <c r="U409" s="461">
        <v>0</v>
      </c>
      <c r="V409" s="461">
        <v>0</v>
      </c>
      <c r="W409" s="461"/>
      <c r="X409" s="461">
        <f t="shared" si="16"/>
        <v>0.75</v>
      </c>
      <c r="Y409" s="1073"/>
      <c r="Z409" s="989"/>
    </row>
    <row r="410" spans="2:26" ht="26.45" customHeight="1" x14ac:dyDescent="0.25">
      <c r="B410" s="885" t="s">
        <v>2148</v>
      </c>
      <c r="C410" s="1019" t="s">
        <v>2017</v>
      </c>
      <c r="D410" s="1020"/>
      <c r="E410" s="520" t="s">
        <v>216</v>
      </c>
      <c r="F410" s="459">
        <v>0</v>
      </c>
      <c r="G410" s="459">
        <v>0</v>
      </c>
      <c r="H410" s="459">
        <v>0</v>
      </c>
      <c r="I410" s="459">
        <v>0</v>
      </c>
      <c r="J410" s="460">
        <v>0</v>
      </c>
      <c r="K410" s="460">
        <v>50</v>
      </c>
      <c r="L410" s="460">
        <v>50</v>
      </c>
      <c r="M410" s="460">
        <v>0</v>
      </c>
      <c r="N410" s="460">
        <v>0</v>
      </c>
      <c r="O410" s="460">
        <v>0</v>
      </c>
      <c r="P410" s="460">
        <v>0</v>
      </c>
      <c r="Q410" s="460">
        <v>0</v>
      </c>
      <c r="R410" s="460">
        <v>0</v>
      </c>
      <c r="S410" s="460">
        <v>0</v>
      </c>
      <c r="T410" s="460">
        <v>0</v>
      </c>
      <c r="U410" s="460">
        <v>0</v>
      </c>
      <c r="V410" s="460">
        <v>0</v>
      </c>
      <c r="W410" s="460"/>
      <c r="X410" s="460">
        <f t="shared" si="16"/>
        <v>1</v>
      </c>
      <c r="Y410" s="1073"/>
      <c r="Z410" s="989"/>
    </row>
    <row r="411" spans="2:26" ht="18" customHeight="1" x14ac:dyDescent="0.25">
      <c r="B411" s="885"/>
      <c r="C411" s="1021"/>
      <c r="D411" s="1022"/>
      <c r="E411" s="501" t="s">
        <v>1664</v>
      </c>
      <c r="F411" s="461">
        <v>0</v>
      </c>
      <c r="G411" s="461">
        <v>0</v>
      </c>
      <c r="H411" s="461">
        <v>0</v>
      </c>
      <c r="I411" s="461">
        <v>0</v>
      </c>
      <c r="J411" s="461">
        <v>5</v>
      </c>
      <c r="K411" s="461">
        <v>5</v>
      </c>
      <c r="L411" s="461">
        <v>5</v>
      </c>
      <c r="M411" s="461">
        <v>5</v>
      </c>
      <c r="N411" s="461">
        <v>5</v>
      </c>
      <c r="O411" s="461">
        <v>5</v>
      </c>
      <c r="P411" s="461">
        <v>5</v>
      </c>
      <c r="Q411" s="461">
        <v>5</v>
      </c>
      <c r="R411" s="461">
        <v>5</v>
      </c>
      <c r="S411" s="461">
        <v>5</v>
      </c>
      <c r="T411" s="461">
        <v>5</v>
      </c>
      <c r="U411" s="461">
        <v>5</v>
      </c>
      <c r="V411" s="461">
        <v>0</v>
      </c>
      <c r="W411" s="461"/>
      <c r="X411" s="461">
        <f t="shared" si="16"/>
        <v>0.6</v>
      </c>
      <c r="Y411" s="1073"/>
      <c r="Z411" s="989"/>
    </row>
    <row r="412" spans="2:26" ht="34.9" customHeight="1" x14ac:dyDescent="0.25">
      <c r="B412" s="885" t="s">
        <v>2149</v>
      </c>
      <c r="C412" s="1023" t="s">
        <v>2018</v>
      </c>
      <c r="D412" s="1024"/>
      <c r="E412" s="520" t="s">
        <v>216</v>
      </c>
      <c r="F412" s="522">
        <v>0</v>
      </c>
      <c r="G412" s="522">
        <v>0</v>
      </c>
      <c r="H412" s="521">
        <v>0</v>
      </c>
      <c r="I412" s="521"/>
      <c r="J412" s="497">
        <v>100</v>
      </c>
      <c r="K412" s="497">
        <v>0</v>
      </c>
      <c r="L412" s="497">
        <v>0</v>
      </c>
      <c r="M412" s="497">
        <v>0</v>
      </c>
      <c r="N412" s="497">
        <v>0</v>
      </c>
      <c r="O412" s="497">
        <v>0</v>
      </c>
      <c r="P412" s="497">
        <v>0</v>
      </c>
      <c r="Q412" s="497">
        <v>0</v>
      </c>
      <c r="R412" s="497">
        <v>0</v>
      </c>
      <c r="S412" s="497">
        <v>0</v>
      </c>
      <c r="T412" s="497">
        <v>0</v>
      </c>
      <c r="U412" s="497">
        <v>0</v>
      </c>
      <c r="V412" s="1084">
        <v>0</v>
      </c>
      <c r="W412" s="1084"/>
      <c r="X412" s="521">
        <f t="shared" si="16"/>
        <v>1</v>
      </c>
      <c r="Y412" s="1073"/>
      <c r="Z412" s="989"/>
    </row>
    <row r="413" spans="2:26" ht="26.45" customHeight="1" x14ac:dyDescent="0.25">
      <c r="B413" s="885"/>
      <c r="C413" s="1025"/>
      <c r="D413" s="1026"/>
      <c r="E413" s="501" t="s">
        <v>1664</v>
      </c>
      <c r="F413" s="500">
        <v>0</v>
      </c>
      <c r="G413" s="500">
        <v>0</v>
      </c>
      <c r="H413" s="500">
        <v>0</v>
      </c>
      <c r="I413" s="500">
        <v>40</v>
      </c>
      <c r="J413" s="461">
        <v>5</v>
      </c>
      <c r="K413" s="461">
        <v>10</v>
      </c>
      <c r="L413" s="461">
        <v>10</v>
      </c>
      <c r="M413" s="461">
        <v>10</v>
      </c>
      <c r="N413" s="461">
        <v>10</v>
      </c>
      <c r="O413" s="461">
        <v>5</v>
      </c>
      <c r="P413" s="461">
        <v>0</v>
      </c>
      <c r="Q413" s="461">
        <v>0</v>
      </c>
      <c r="R413" s="461">
        <v>0</v>
      </c>
      <c r="S413" s="461">
        <v>0</v>
      </c>
      <c r="T413" s="461">
        <v>0</v>
      </c>
      <c r="U413" s="461">
        <v>0</v>
      </c>
      <c r="V413" s="1085">
        <v>0</v>
      </c>
      <c r="W413" s="1085"/>
      <c r="X413" s="500">
        <f t="shared" si="16"/>
        <v>0.9</v>
      </c>
      <c r="Y413" s="1073"/>
      <c r="Z413" s="989"/>
    </row>
    <row r="414" spans="2:26" x14ac:dyDescent="0.25">
      <c r="B414" s="885" t="s">
        <v>2150</v>
      </c>
      <c r="C414" s="1019" t="s">
        <v>2019</v>
      </c>
      <c r="D414" s="1020"/>
      <c r="E414" s="520" t="s">
        <v>216</v>
      </c>
      <c r="F414" s="522">
        <v>0</v>
      </c>
      <c r="G414" s="522">
        <v>0</v>
      </c>
      <c r="H414" s="522">
        <v>0</v>
      </c>
      <c r="I414" s="522">
        <v>0</v>
      </c>
      <c r="J414" s="521">
        <v>30</v>
      </c>
      <c r="K414" s="523">
        <v>30</v>
      </c>
      <c r="L414" s="497">
        <v>40</v>
      </c>
      <c r="M414" s="497">
        <v>0</v>
      </c>
      <c r="N414" s="497">
        <v>0</v>
      </c>
      <c r="O414" s="497">
        <v>0</v>
      </c>
      <c r="P414" s="497">
        <v>0</v>
      </c>
      <c r="Q414" s="497">
        <v>0</v>
      </c>
      <c r="R414" s="497">
        <v>0</v>
      </c>
      <c r="S414" s="497">
        <v>0</v>
      </c>
      <c r="T414" s="497">
        <v>0</v>
      </c>
      <c r="U414" s="497">
        <v>0</v>
      </c>
      <c r="V414" s="1084">
        <v>0</v>
      </c>
      <c r="W414" s="1084"/>
      <c r="X414" s="521">
        <f t="shared" si="16"/>
        <v>1</v>
      </c>
      <c r="Y414" s="1073"/>
      <c r="Z414" s="989"/>
    </row>
    <row r="415" spans="2:26" x14ac:dyDescent="0.25">
      <c r="B415" s="885"/>
      <c r="C415" s="1021"/>
      <c r="D415" s="1022"/>
      <c r="E415" s="513" t="s">
        <v>1664</v>
      </c>
      <c r="F415" s="500">
        <v>0</v>
      </c>
      <c r="G415" s="500">
        <v>0</v>
      </c>
      <c r="H415" s="500">
        <v>0</v>
      </c>
      <c r="I415" s="500">
        <v>5</v>
      </c>
      <c r="J415" s="500">
        <v>5</v>
      </c>
      <c r="K415" s="500">
        <v>5</v>
      </c>
      <c r="L415" s="461">
        <v>5</v>
      </c>
      <c r="M415" s="461">
        <v>5</v>
      </c>
      <c r="N415" s="461">
        <v>5</v>
      </c>
      <c r="O415" s="461">
        <v>10</v>
      </c>
      <c r="P415" s="461">
        <v>10</v>
      </c>
      <c r="Q415" s="461">
        <v>5</v>
      </c>
      <c r="R415" s="461">
        <v>0</v>
      </c>
      <c r="S415" s="461">
        <v>0</v>
      </c>
      <c r="T415" s="461">
        <v>0</v>
      </c>
      <c r="U415" s="461">
        <v>5</v>
      </c>
      <c r="V415" s="1085">
        <v>0</v>
      </c>
      <c r="W415" s="1085"/>
      <c r="X415" s="500">
        <f t="shared" si="16"/>
        <v>0.6</v>
      </c>
      <c r="Y415" s="1073"/>
      <c r="Z415" s="989"/>
    </row>
    <row r="416" spans="2:26" ht="88.5" hidden="1" customHeight="1" x14ac:dyDescent="0.25">
      <c r="B416" s="534" t="s">
        <v>1865</v>
      </c>
      <c r="C416" s="594" t="s">
        <v>1768</v>
      </c>
      <c r="D416" s="595"/>
      <c r="E416" s="1077"/>
      <c r="F416" s="1078"/>
      <c r="G416" s="1078"/>
      <c r="H416" s="1078"/>
      <c r="I416" s="1078"/>
      <c r="J416" s="1078"/>
      <c r="K416" s="1078"/>
      <c r="L416" s="1078"/>
      <c r="M416" s="1078"/>
      <c r="N416" s="1078"/>
      <c r="O416" s="1078"/>
      <c r="P416" s="1078"/>
      <c r="Q416" s="1078"/>
      <c r="R416" s="1078"/>
      <c r="S416" s="1078"/>
      <c r="T416" s="1078"/>
      <c r="U416" s="1078"/>
      <c r="V416" s="1078"/>
      <c r="W416" s="1078"/>
      <c r="X416" s="1079"/>
      <c r="Y416" s="1073"/>
      <c r="Z416" s="989"/>
    </row>
    <row r="417" spans="2:26" ht="111" hidden="1" customHeight="1" x14ac:dyDescent="0.25">
      <c r="B417" s="533"/>
      <c r="C417" s="596"/>
      <c r="D417" s="597"/>
      <c r="E417" s="1080"/>
      <c r="F417" s="844"/>
      <c r="G417" s="844"/>
      <c r="H417" s="844"/>
      <c r="I417" s="844"/>
      <c r="J417" s="844"/>
      <c r="K417" s="844"/>
      <c r="L417" s="844"/>
      <c r="M417" s="844"/>
      <c r="N417" s="844"/>
      <c r="O417" s="844"/>
      <c r="P417" s="844"/>
      <c r="Q417" s="844"/>
      <c r="R417" s="844"/>
      <c r="S417" s="844"/>
      <c r="T417" s="844"/>
      <c r="U417" s="844"/>
      <c r="V417" s="844"/>
      <c r="W417" s="844"/>
      <c r="X417" s="1081"/>
      <c r="Y417" s="1073"/>
      <c r="Z417" s="989"/>
    </row>
    <row r="418" spans="2:26" x14ac:dyDescent="0.25">
      <c r="B418" s="885" t="s">
        <v>2151</v>
      </c>
      <c r="C418" s="896" t="s">
        <v>2020</v>
      </c>
      <c r="D418" s="897"/>
      <c r="E418" s="496" t="s">
        <v>216</v>
      </c>
      <c r="F418" s="497"/>
      <c r="G418" s="497">
        <v>0</v>
      </c>
      <c r="H418" s="497">
        <v>0</v>
      </c>
      <c r="I418" s="497">
        <v>0</v>
      </c>
      <c r="J418" s="498">
        <v>0</v>
      </c>
      <c r="K418" s="498">
        <v>40</v>
      </c>
      <c r="L418" s="498">
        <v>40</v>
      </c>
      <c r="M418" s="498">
        <v>20</v>
      </c>
      <c r="N418" s="498">
        <v>0</v>
      </c>
      <c r="O418" s="498">
        <v>0</v>
      </c>
      <c r="P418" s="498">
        <v>0</v>
      </c>
      <c r="Q418" s="498">
        <v>0</v>
      </c>
      <c r="R418" s="498">
        <v>0</v>
      </c>
      <c r="S418" s="498">
        <v>0</v>
      </c>
      <c r="T418" s="498">
        <v>0</v>
      </c>
      <c r="U418" s="498">
        <v>0</v>
      </c>
      <c r="V418" s="498">
        <v>0</v>
      </c>
      <c r="W418" s="498"/>
      <c r="X418" s="498">
        <f t="shared" si="13"/>
        <v>1</v>
      </c>
      <c r="Y418" s="1073"/>
      <c r="Z418" s="989"/>
    </row>
    <row r="419" spans="2:26" x14ac:dyDescent="0.25">
      <c r="B419" s="885"/>
      <c r="C419" s="614"/>
      <c r="D419" s="615"/>
      <c r="E419" s="512" t="s">
        <v>1664</v>
      </c>
      <c r="F419" s="461"/>
      <c r="G419" s="461">
        <v>0</v>
      </c>
      <c r="H419" s="461">
        <v>0</v>
      </c>
      <c r="I419" s="461">
        <v>10</v>
      </c>
      <c r="J419" s="461">
        <v>0</v>
      </c>
      <c r="K419" s="461">
        <v>0</v>
      </c>
      <c r="L419" s="461">
        <v>0</v>
      </c>
      <c r="M419" s="461">
        <v>0</v>
      </c>
      <c r="N419" s="461">
        <v>0</v>
      </c>
      <c r="O419" s="461">
        <v>0</v>
      </c>
      <c r="P419" s="461">
        <v>0</v>
      </c>
      <c r="Q419" s="461">
        <v>0</v>
      </c>
      <c r="R419" s="461">
        <v>10</v>
      </c>
      <c r="S419" s="461">
        <v>10</v>
      </c>
      <c r="T419" s="461">
        <v>10</v>
      </c>
      <c r="U419" s="461">
        <v>10</v>
      </c>
      <c r="V419" s="461">
        <v>0</v>
      </c>
      <c r="W419" s="461"/>
      <c r="X419" s="461">
        <f t="shared" si="13"/>
        <v>0.5</v>
      </c>
      <c r="Y419" s="1073"/>
      <c r="Z419" s="989"/>
    </row>
    <row r="420" spans="2:26" ht="45.75" hidden="1" customHeight="1" x14ac:dyDescent="0.25">
      <c r="B420" s="535" t="s">
        <v>1866</v>
      </c>
      <c r="C420" s="628" t="s">
        <v>1769</v>
      </c>
      <c r="D420" s="629"/>
      <c r="E420" s="837"/>
      <c r="F420" s="815"/>
      <c r="G420" s="815"/>
      <c r="H420" s="815"/>
      <c r="I420" s="815"/>
      <c r="J420" s="815"/>
      <c r="K420" s="815"/>
      <c r="L420" s="815"/>
      <c r="M420" s="815"/>
      <c r="N420" s="815"/>
      <c r="O420" s="815"/>
      <c r="P420" s="815"/>
      <c r="Q420" s="815"/>
      <c r="R420" s="815"/>
      <c r="S420" s="815"/>
      <c r="T420" s="815"/>
      <c r="U420" s="815"/>
      <c r="V420" s="815"/>
      <c r="W420" s="815"/>
      <c r="X420" s="816"/>
      <c r="Y420" s="1073"/>
      <c r="Z420" s="989"/>
    </row>
    <row r="421" spans="2:26" ht="42" hidden="1" customHeight="1" x14ac:dyDescent="0.25">
      <c r="B421" s="536"/>
      <c r="C421" s="630"/>
      <c r="D421" s="631"/>
      <c r="E421" s="838"/>
      <c r="F421" s="817"/>
      <c r="G421" s="817"/>
      <c r="H421" s="817"/>
      <c r="I421" s="817"/>
      <c r="J421" s="817"/>
      <c r="K421" s="817"/>
      <c r="L421" s="817"/>
      <c r="M421" s="817"/>
      <c r="N421" s="817"/>
      <c r="O421" s="817"/>
      <c r="P421" s="817"/>
      <c r="Q421" s="817"/>
      <c r="R421" s="817"/>
      <c r="S421" s="817"/>
      <c r="T421" s="817"/>
      <c r="U421" s="817"/>
      <c r="V421" s="817"/>
      <c r="W421" s="817"/>
      <c r="X421" s="818"/>
      <c r="Y421" s="1073"/>
      <c r="Z421" s="989"/>
    </row>
    <row r="422" spans="2:26" ht="42" customHeight="1" x14ac:dyDescent="0.25">
      <c r="B422" s="885" t="s">
        <v>2152</v>
      </c>
      <c r="C422" s="888" t="s">
        <v>2021</v>
      </c>
      <c r="D422" s="889"/>
      <c r="E422" s="462" t="s">
        <v>216</v>
      </c>
      <c r="F422" s="459">
        <v>30</v>
      </c>
      <c r="G422" s="459">
        <v>30</v>
      </c>
      <c r="H422" s="459">
        <v>40</v>
      </c>
      <c r="I422" s="459">
        <v>0</v>
      </c>
      <c r="J422" s="460">
        <v>0</v>
      </c>
      <c r="K422" s="460">
        <v>0</v>
      </c>
      <c r="L422" s="460">
        <v>0</v>
      </c>
      <c r="M422" s="460">
        <v>0</v>
      </c>
      <c r="N422" s="460">
        <v>0</v>
      </c>
      <c r="O422" s="460">
        <v>0</v>
      </c>
      <c r="P422" s="460">
        <v>0</v>
      </c>
      <c r="Q422" s="460">
        <v>0</v>
      </c>
      <c r="R422" s="460">
        <v>0</v>
      </c>
      <c r="S422" s="460">
        <v>0</v>
      </c>
      <c r="T422" s="460">
        <v>0</v>
      </c>
      <c r="U422" s="460">
        <v>0</v>
      </c>
      <c r="V422" s="460">
        <v>0</v>
      </c>
      <c r="W422" s="460"/>
      <c r="X422" s="460">
        <f t="shared" si="13"/>
        <v>1</v>
      </c>
      <c r="Y422" s="1073"/>
      <c r="Z422" s="989"/>
    </row>
    <row r="423" spans="2:26" ht="42" customHeight="1" x14ac:dyDescent="0.25">
      <c r="B423" s="885"/>
      <c r="C423" s="890"/>
      <c r="D423" s="891"/>
      <c r="E423" s="512" t="s">
        <v>1664</v>
      </c>
      <c r="F423" s="461">
        <v>30</v>
      </c>
      <c r="G423" s="461">
        <v>30</v>
      </c>
      <c r="H423" s="461">
        <v>40</v>
      </c>
      <c r="I423" s="461">
        <v>0</v>
      </c>
      <c r="J423" s="461">
        <v>0</v>
      </c>
      <c r="K423" s="461">
        <v>0</v>
      </c>
      <c r="L423" s="461">
        <v>0</v>
      </c>
      <c r="M423" s="461">
        <v>0</v>
      </c>
      <c r="N423" s="461">
        <v>0</v>
      </c>
      <c r="O423" s="461">
        <v>0</v>
      </c>
      <c r="P423" s="461">
        <v>0</v>
      </c>
      <c r="Q423" s="461">
        <v>0</v>
      </c>
      <c r="R423" s="461">
        <v>0</v>
      </c>
      <c r="S423" s="461">
        <v>0</v>
      </c>
      <c r="T423" s="461">
        <v>0</v>
      </c>
      <c r="U423" s="461">
        <v>0</v>
      </c>
      <c r="V423" s="461"/>
      <c r="W423" s="461"/>
      <c r="X423" s="461">
        <f t="shared" si="13"/>
        <v>1</v>
      </c>
      <c r="Y423" s="1073"/>
      <c r="Z423" s="989"/>
    </row>
    <row r="424" spans="2:26" ht="54" customHeight="1" x14ac:dyDescent="0.25">
      <c r="B424" s="885" t="s">
        <v>2153</v>
      </c>
      <c r="C424" s="892" t="s">
        <v>2022</v>
      </c>
      <c r="D424" s="893"/>
      <c r="E424" s="462" t="s">
        <v>216</v>
      </c>
      <c r="F424" s="459">
        <v>30</v>
      </c>
      <c r="G424" s="459">
        <v>30</v>
      </c>
      <c r="H424" s="459">
        <v>15</v>
      </c>
      <c r="I424" s="459">
        <v>0</v>
      </c>
      <c r="J424" s="460">
        <v>25</v>
      </c>
      <c r="K424" s="460">
        <v>0</v>
      </c>
      <c r="L424" s="460">
        <v>0</v>
      </c>
      <c r="M424" s="460">
        <v>0</v>
      </c>
      <c r="N424" s="460">
        <v>0</v>
      </c>
      <c r="O424" s="460">
        <v>0</v>
      </c>
      <c r="P424" s="460">
        <v>0</v>
      </c>
      <c r="Q424" s="460">
        <v>0</v>
      </c>
      <c r="R424" s="460">
        <v>0</v>
      </c>
      <c r="S424" s="460">
        <v>0</v>
      </c>
      <c r="T424" s="460">
        <v>0</v>
      </c>
      <c r="U424" s="460">
        <v>0</v>
      </c>
      <c r="V424" s="460"/>
      <c r="W424" s="460"/>
      <c r="X424" s="460">
        <f t="shared" si="13"/>
        <v>1</v>
      </c>
      <c r="Y424" s="1073"/>
      <c r="Z424" s="989"/>
    </row>
    <row r="425" spans="2:26" ht="58.5" customHeight="1" x14ac:dyDescent="0.25">
      <c r="B425" s="885"/>
      <c r="C425" s="894"/>
      <c r="D425" s="895"/>
      <c r="E425" s="512" t="s">
        <v>1664</v>
      </c>
      <c r="F425" s="461">
        <v>20</v>
      </c>
      <c r="G425" s="461">
        <v>20</v>
      </c>
      <c r="H425" s="461">
        <v>35</v>
      </c>
      <c r="I425" s="461">
        <v>0</v>
      </c>
      <c r="J425" s="461">
        <v>0</v>
      </c>
      <c r="K425" s="461">
        <v>0</v>
      </c>
      <c r="L425" s="461">
        <v>0</v>
      </c>
      <c r="M425" s="461">
        <v>0</v>
      </c>
      <c r="N425" s="461">
        <v>0</v>
      </c>
      <c r="O425" s="461">
        <v>0</v>
      </c>
      <c r="P425" s="461">
        <v>0</v>
      </c>
      <c r="Q425" s="461">
        <v>5</v>
      </c>
      <c r="R425" s="461">
        <v>5</v>
      </c>
      <c r="S425" s="461">
        <v>5</v>
      </c>
      <c r="T425" s="461">
        <v>5</v>
      </c>
      <c r="U425" s="461">
        <v>0</v>
      </c>
      <c r="V425" s="461"/>
      <c r="W425" s="461"/>
      <c r="X425" s="461">
        <f t="shared" si="13"/>
        <v>0.95</v>
      </c>
      <c r="Y425" s="1073"/>
      <c r="Z425" s="989"/>
    </row>
    <row r="426" spans="2:26" ht="58.5" customHeight="1" x14ac:dyDescent="0.25">
      <c r="B426" s="885" t="s">
        <v>2154</v>
      </c>
      <c r="C426" s="888" t="s">
        <v>2023</v>
      </c>
      <c r="D426" s="889"/>
      <c r="E426" s="462" t="s">
        <v>216</v>
      </c>
      <c r="F426" s="459">
        <v>10</v>
      </c>
      <c r="G426" s="459">
        <v>10</v>
      </c>
      <c r="H426" s="459">
        <v>5</v>
      </c>
      <c r="I426" s="459">
        <v>5</v>
      </c>
      <c r="J426" s="460">
        <v>10</v>
      </c>
      <c r="K426" s="460">
        <v>10</v>
      </c>
      <c r="L426" s="460">
        <v>10</v>
      </c>
      <c r="M426" s="460">
        <v>5</v>
      </c>
      <c r="N426" s="460">
        <v>5</v>
      </c>
      <c r="O426" s="460">
        <v>10</v>
      </c>
      <c r="P426" s="460">
        <v>10</v>
      </c>
      <c r="Q426" s="460">
        <v>0</v>
      </c>
      <c r="R426" s="460">
        <v>0</v>
      </c>
      <c r="S426" s="460">
        <v>0</v>
      </c>
      <c r="T426" s="460">
        <v>0</v>
      </c>
      <c r="U426" s="460">
        <v>10</v>
      </c>
      <c r="V426" s="460"/>
      <c r="W426" s="460"/>
      <c r="X426" s="460">
        <f t="shared" si="13"/>
        <v>1</v>
      </c>
      <c r="Y426" s="1073"/>
      <c r="Z426" s="989"/>
    </row>
    <row r="427" spans="2:26" ht="41.25" customHeight="1" x14ac:dyDescent="0.25">
      <c r="B427" s="885"/>
      <c r="C427" s="890"/>
      <c r="D427" s="891"/>
      <c r="E427" s="512" t="s">
        <v>1664</v>
      </c>
      <c r="F427" s="461">
        <v>10</v>
      </c>
      <c r="G427" s="461">
        <v>10</v>
      </c>
      <c r="H427" s="461">
        <v>5</v>
      </c>
      <c r="I427" s="461">
        <v>5</v>
      </c>
      <c r="J427" s="461">
        <v>10</v>
      </c>
      <c r="K427" s="461">
        <v>10</v>
      </c>
      <c r="L427" s="461">
        <v>0</v>
      </c>
      <c r="M427" s="461">
        <v>0</v>
      </c>
      <c r="N427" s="461">
        <v>0</v>
      </c>
      <c r="O427" s="461">
        <v>5</v>
      </c>
      <c r="P427" s="461">
        <v>5</v>
      </c>
      <c r="Q427" s="461">
        <v>5</v>
      </c>
      <c r="R427" s="461">
        <v>5</v>
      </c>
      <c r="S427" s="461">
        <v>5</v>
      </c>
      <c r="T427" s="461">
        <v>5</v>
      </c>
      <c r="U427" s="461">
        <v>5</v>
      </c>
      <c r="V427" s="461"/>
      <c r="W427" s="461"/>
      <c r="X427" s="461">
        <f t="shared" si="13"/>
        <v>0.85</v>
      </c>
      <c r="Y427" s="1073"/>
      <c r="Z427" s="989"/>
    </row>
    <row r="428" spans="2:26" x14ac:dyDescent="0.25">
      <c r="B428" s="885" t="s">
        <v>2155</v>
      </c>
      <c r="C428" s="598" t="s">
        <v>2024</v>
      </c>
      <c r="D428" s="599"/>
      <c r="E428" s="462" t="s">
        <v>216</v>
      </c>
      <c r="F428" s="459"/>
      <c r="G428" s="459">
        <v>20</v>
      </c>
      <c r="H428" s="459">
        <v>20</v>
      </c>
      <c r="I428" s="459">
        <v>20</v>
      </c>
      <c r="J428" s="460">
        <v>10</v>
      </c>
      <c r="K428" s="460">
        <v>10</v>
      </c>
      <c r="L428" s="460">
        <v>10</v>
      </c>
      <c r="M428" s="460">
        <v>10</v>
      </c>
      <c r="N428" s="460">
        <v>0</v>
      </c>
      <c r="O428" s="460">
        <v>0</v>
      </c>
      <c r="P428" s="460">
        <v>0</v>
      </c>
      <c r="Q428" s="460">
        <v>0</v>
      </c>
      <c r="R428" s="460">
        <v>0</v>
      </c>
      <c r="S428" s="460">
        <v>0</v>
      </c>
      <c r="T428" s="460">
        <v>0</v>
      </c>
      <c r="U428" s="460">
        <v>0</v>
      </c>
      <c r="V428" s="460"/>
      <c r="W428" s="460"/>
      <c r="X428" s="460">
        <f t="shared" si="13"/>
        <v>1</v>
      </c>
      <c r="Y428" s="1073"/>
      <c r="Z428" s="989"/>
    </row>
    <row r="429" spans="2:26" x14ac:dyDescent="0.25">
      <c r="B429" s="885"/>
      <c r="C429" s="600"/>
      <c r="D429" s="601"/>
      <c r="E429" s="512" t="s">
        <v>1664</v>
      </c>
      <c r="F429" s="461"/>
      <c r="G429" s="461">
        <v>20</v>
      </c>
      <c r="H429" s="461">
        <v>20</v>
      </c>
      <c r="I429" s="461">
        <v>20</v>
      </c>
      <c r="J429" s="461">
        <v>10</v>
      </c>
      <c r="K429" s="461">
        <v>10</v>
      </c>
      <c r="L429" s="461">
        <v>10</v>
      </c>
      <c r="M429" s="461">
        <v>10</v>
      </c>
      <c r="N429" s="461">
        <v>0</v>
      </c>
      <c r="O429" s="461">
        <v>0</v>
      </c>
      <c r="P429" s="461">
        <v>0</v>
      </c>
      <c r="Q429" s="461">
        <v>0</v>
      </c>
      <c r="R429" s="461">
        <v>0</v>
      </c>
      <c r="S429" s="461">
        <v>0</v>
      </c>
      <c r="T429" s="461">
        <v>0</v>
      </c>
      <c r="U429" s="461">
        <v>0</v>
      </c>
      <c r="V429" s="461"/>
      <c r="W429" s="461"/>
      <c r="X429" s="461">
        <f t="shared" si="13"/>
        <v>1</v>
      </c>
      <c r="Y429" s="1073"/>
      <c r="Z429" s="989"/>
    </row>
    <row r="430" spans="2:26" ht="79.5" hidden="1" customHeight="1" x14ac:dyDescent="0.25">
      <c r="B430" s="881"/>
      <c r="C430" s="628" t="s">
        <v>1764</v>
      </c>
      <c r="D430" s="629"/>
      <c r="E430" s="837"/>
      <c r="F430" s="815"/>
      <c r="G430" s="815"/>
      <c r="H430" s="815"/>
      <c r="I430" s="815"/>
      <c r="J430" s="815"/>
      <c r="K430" s="815"/>
      <c r="L430" s="815"/>
      <c r="M430" s="815"/>
      <c r="N430" s="815"/>
      <c r="O430" s="815"/>
      <c r="P430" s="815"/>
      <c r="Q430" s="815"/>
      <c r="R430" s="815"/>
      <c r="S430" s="815"/>
      <c r="T430" s="815"/>
      <c r="U430" s="815"/>
      <c r="V430" s="815"/>
      <c r="W430" s="815"/>
      <c r="X430" s="816"/>
      <c r="Y430" s="1073"/>
      <c r="Z430" s="989"/>
    </row>
    <row r="431" spans="2:26" ht="84" hidden="1" customHeight="1" x14ac:dyDescent="0.25">
      <c r="B431" s="882"/>
      <c r="C431" s="630"/>
      <c r="D431" s="631"/>
      <c r="E431" s="838"/>
      <c r="F431" s="817"/>
      <c r="G431" s="817"/>
      <c r="H431" s="817"/>
      <c r="I431" s="817"/>
      <c r="J431" s="817"/>
      <c r="K431" s="817"/>
      <c r="L431" s="817"/>
      <c r="M431" s="817"/>
      <c r="N431" s="817"/>
      <c r="O431" s="817"/>
      <c r="P431" s="817"/>
      <c r="Q431" s="817"/>
      <c r="R431" s="817"/>
      <c r="S431" s="817"/>
      <c r="T431" s="817"/>
      <c r="U431" s="817"/>
      <c r="V431" s="817"/>
      <c r="W431" s="817"/>
      <c r="X431" s="818"/>
      <c r="Y431" s="1073"/>
      <c r="Z431" s="989"/>
    </row>
    <row r="432" spans="2:26" ht="51" customHeight="1" x14ac:dyDescent="0.25">
      <c r="B432" s="885" t="s">
        <v>2156</v>
      </c>
      <c r="C432" s="606" t="s">
        <v>2025</v>
      </c>
      <c r="D432" s="607"/>
      <c r="E432" s="462" t="s">
        <v>216</v>
      </c>
      <c r="F432" s="459">
        <v>10</v>
      </c>
      <c r="G432" s="459">
        <v>10</v>
      </c>
      <c r="H432" s="459">
        <v>10</v>
      </c>
      <c r="I432" s="459">
        <v>5</v>
      </c>
      <c r="J432" s="460">
        <v>5</v>
      </c>
      <c r="K432" s="460">
        <v>10</v>
      </c>
      <c r="L432" s="460">
        <v>10</v>
      </c>
      <c r="M432" s="460">
        <v>10</v>
      </c>
      <c r="N432" s="460">
        <v>5</v>
      </c>
      <c r="O432" s="460">
        <v>5</v>
      </c>
      <c r="P432" s="460">
        <v>10</v>
      </c>
      <c r="Q432" s="460">
        <v>0</v>
      </c>
      <c r="R432" s="460">
        <v>0</v>
      </c>
      <c r="S432" s="460">
        <v>0</v>
      </c>
      <c r="T432" s="460">
        <v>0</v>
      </c>
      <c r="U432" s="460">
        <v>0</v>
      </c>
      <c r="V432" s="460"/>
      <c r="W432" s="460"/>
      <c r="X432" s="460">
        <f t="shared" si="13"/>
        <v>0.9</v>
      </c>
      <c r="Y432" s="1073"/>
      <c r="Z432" s="989"/>
    </row>
    <row r="433" spans="2:26" ht="33.6" customHeight="1" x14ac:dyDescent="0.25">
      <c r="B433" s="885"/>
      <c r="C433" s="610"/>
      <c r="D433" s="611"/>
      <c r="E433" s="512" t="s">
        <v>1664</v>
      </c>
      <c r="F433" s="461">
        <v>10</v>
      </c>
      <c r="G433" s="461">
        <v>10</v>
      </c>
      <c r="H433" s="461">
        <v>10</v>
      </c>
      <c r="I433" s="461">
        <v>10</v>
      </c>
      <c r="J433" s="461">
        <v>0</v>
      </c>
      <c r="K433" s="461">
        <v>0</v>
      </c>
      <c r="L433" s="461">
        <v>0</v>
      </c>
      <c r="M433" s="461">
        <v>0</v>
      </c>
      <c r="N433" s="461">
        <v>0</v>
      </c>
      <c r="O433" s="461">
        <v>5</v>
      </c>
      <c r="P433" s="461">
        <v>10</v>
      </c>
      <c r="Q433" s="461">
        <v>5</v>
      </c>
      <c r="R433" s="461">
        <v>5</v>
      </c>
      <c r="S433" s="461">
        <v>0</v>
      </c>
      <c r="T433" s="461">
        <v>5</v>
      </c>
      <c r="U433" s="461">
        <v>5</v>
      </c>
      <c r="V433" s="461"/>
      <c r="W433" s="461"/>
      <c r="X433" s="461">
        <f t="shared" si="13"/>
        <v>0.75</v>
      </c>
      <c r="Y433" s="1073"/>
      <c r="Z433" s="989"/>
    </row>
    <row r="434" spans="2:26" ht="40.15" hidden="1" customHeight="1" x14ac:dyDescent="0.25">
      <c r="B434" s="537"/>
      <c r="C434" s="598" t="s">
        <v>1912</v>
      </c>
      <c r="D434" s="599"/>
      <c r="E434" s="1031"/>
      <c r="F434" s="1032"/>
      <c r="G434" s="1032"/>
      <c r="H434" s="1032"/>
      <c r="I434" s="1032"/>
      <c r="J434" s="1032"/>
      <c r="K434" s="1032"/>
      <c r="L434" s="1032"/>
      <c r="M434" s="1032"/>
      <c r="N434" s="1032"/>
      <c r="O434" s="1032"/>
      <c r="P434" s="1032"/>
      <c r="Q434" s="1032"/>
      <c r="R434" s="1032"/>
      <c r="S434" s="1032"/>
      <c r="T434" s="1032"/>
      <c r="U434" s="1032"/>
      <c r="V434" s="1032"/>
      <c r="W434" s="1032"/>
      <c r="X434" s="1033"/>
      <c r="Y434" s="1073"/>
      <c r="Z434" s="989"/>
    </row>
    <row r="435" spans="2:26" ht="62.25" hidden="1" customHeight="1" x14ac:dyDescent="0.25">
      <c r="B435" s="537"/>
      <c r="C435" s="600"/>
      <c r="D435" s="601"/>
      <c r="E435" s="1034"/>
      <c r="F435" s="1035"/>
      <c r="G435" s="1035"/>
      <c r="H435" s="1035"/>
      <c r="I435" s="1035"/>
      <c r="J435" s="1035"/>
      <c r="K435" s="1035"/>
      <c r="L435" s="1035"/>
      <c r="M435" s="1035"/>
      <c r="N435" s="1035"/>
      <c r="O435" s="1035"/>
      <c r="P435" s="1035"/>
      <c r="Q435" s="1035"/>
      <c r="R435" s="1035"/>
      <c r="S435" s="1035"/>
      <c r="T435" s="1035"/>
      <c r="U435" s="1035"/>
      <c r="V435" s="1035"/>
      <c r="W435" s="1035"/>
      <c r="X435" s="1036"/>
      <c r="Y435" s="1073"/>
      <c r="Z435" s="989"/>
    </row>
    <row r="436" spans="2:26" ht="39.6" customHeight="1" x14ac:dyDescent="0.25">
      <c r="B436" s="885" t="s">
        <v>2157</v>
      </c>
      <c r="C436" s="598" t="s">
        <v>1925</v>
      </c>
      <c r="D436" s="599"/>
      <c r="E436" s="517" t="s">
        <v>216</v>
      </c>
      <c r="F436" s="459">
        <v>100</v>
      </c>
      <c r="G436" s="459">
        <v>0</v>
      </c>
      <c r="H436" s="459">
        <v>0</v>
      </c>
      <c r="I436" s="459">
        <v>0</v>
      </c>
      <c r="J436" s="460">
        <v>0</v>
      </c>
      <c r="K436" s="460">
        <v>0</v>
      </c>
      <c r="L436" s="460">
        <v>0</v>
      </c>
      <c r="M436" s="460">
        <v>0</v>
      </c>
      <c r="N436" s="460">
        <v>0</v>
      </c>
      <c r="O436" s="460">
        <v>0</v>
      </c>
      <c r="P436" s="460">
        <v>0</v>
      </c>
      <c r="Q436" s="460">
        <v>0</v>
      </c>
      <c r="R436" s="460">
        <v>0</v>
      </c>
      <c r="S436" s="460">
        <v>0</v>
      </c>
      <c r="T436" s="460">
        <v>0</v>
      </c>
      <c r="U436" s="460">
        <v>0</v>
      </c>
      <c r="V436" s="460"/>
      <c r="W436" s="460"/>
      <c r="X436" s="460">
        <f>SUM(F436:U436)/100</f>
        <v>1</v>
      </c>
      <c r="Y436" s="1073"/>
      <c r="Z436" s="989"/>
    </row>
    <row r="437" spans="2:26" ht="40.15" customHeight="1" x14ac:dyDescent="0.25">
      <c r="B437" s="885"/>
      <c r="C437" s="600"/>
      <c r="D437" s="601"/>
      <c r="E437" s="502" t="s">
        <v>1664</v>
      </c>
      <c r="F437" s="461">
        <v>100</v>
      </c>
      <c r="G437" s="461">
        <v>0</v>
      </c>
      <c r="H437" s="461">
        <v>0</v>
      </c>
      <c r="I437" s="461">
        <v>0</v>
      </c>
      <c r="J437" s="461">
        <v>0</v>
      </c>
      <c r="K437" s="461">
        <v>0</v>
      </c>
      <c r="L437" s="461">
        <v>0</v>
      </c>
      <c r="M437" s="461">
        <v>0</v>
      </c>
      <c r="N437" s="461">
        <v>0</v>
      </c>
      <c r="O437" s="461">
        <v>0</v>
      </c>
      <c r="P437" s="461">
        <v>0</v>
      </c>
      <c r="Q437" s="461">
        <v>0</v>
      </c>
      <c r="R437" s="461">
        <v>0</v>
      </c>
      <c r="S437" s="461">
        <v>0</v>
      </c>
      <c r="T437" s="461">
        <v>0</v>
      </c>
      <c r="U437" s="461">
        <v>0</v>
      </c>
      <c r="V437" s="461"/>
      <c r="W437" s="461"/>
      <c r="X437" s="461">
        <f>SUM(F437:U437)/100</f>
        <v>1</v>
      </c>
      <c r="Y437" s="1073"/>
      <c r="Z437" s="989"/>
    </row>
    <row r="438" spans="2:26" ht="70.150000000000006" hidden="1" customHeight="1" x14ac:dyDescent="0.25">
      <c r="B438" s="881"/>
      <c r="C438" s="602" t="s">
        <v>1777</v>
      </c>
      <c r="D438" s="603"/>
      <c r="E438" s="1031"/>
      <c r="F438" s="1032"/>
      <c r="G438" s="1032"/>
      <c r="H438" s="1032"/>
      <c r="I438" s="1032"/>
      <c r="J438" s="1032"/>
      <c r="K438" s="1032"/>
      <c r="L438" s="1032"/>
      <c r="M438" s="1032"/>
      <c r="N438" s="1032"/>
      <c r="O438" s="1032"/>
      <c r="P438" s="1032"/>
      <c r="Q438" s="1032"/>
      <c r="R438" s="1032"/>
      <c r="S438" s="1032"/>
      <c r="T438" s="1032"/>
      <c r="U438" s="1032"/>
      <c r="V438" s="1032"/>
      <c r="W438" s="1032"/>
      <c r="X438" s="1033"/>
      <c r="Y438" s="1073"/>
      <c r="Z438" s="989"/>
    </row>
    <row r="439" spans="2:26" ht="58.9" hidden="1" customHeight="1" x14ac:dyDescent="0.25">
      <c r="B439" s="882"/>
      <c r="C439" s="1063"/>
      <c r="D439" s="659"/>
      <c r="E439" s="1034"/>
      <c r="F439" s="1035"/>
      <c r="G439" s="1035"/>
      <c r="H439" s="1035"/>
      <c r="I439" s="1035"/>
      <c r="J439" s="1035"/>
      <c r="K439" s="1035"/>
      <c r="L439" s="1035"/>
      <c r="M439" s="1035"/>
      <c r="N439" s="1035"/>
      <c r="O439" s="1035"/>
      <c r="P439" s="1035"/>
      <c r="Q439" s="1035"/>
      <c r="R439" s="1035"/>
      <c r="S439" s="1035"/>
      <c r="T439" s="1035"/>
      <c r="U439" s="1035"/>
      <c r="V439" s="1035"/>
      <c r="W439" s="1035"/>
      <c r="X439" s="1036"/>
      <c r="Y439" s="1073"/>
      <c r="Z439" s="989"/>
    </row>
    <row r="440" spans="2:26" ht="19.149999999999999" customHeight="1" x14ac:dyDescent="0.25">
      <c r="B440" s="885" t="s">
        <v>2158</v>
      </c>
      <c r="C440" s="660" t="s">
        <v>1947</v>
      </c>
      <c r="D440" s="661"/>
      <c r="E440" s="462" t="s">
        <v>216</v>
      </c>
      <c r="F440" s="459">
        <v>0</v>
      </c>
      <c r="G440" s="459">
        <v>0</v>
      </c>
      <c r="H440" s="459">
        <v>100</v>
      </c>
      <c r="I440" s="459">
        <v>0</v>
      </c>
      <c r="J440" s="460">
        <v>0</v>
      </c>
      <c r="K440" s="460">
        <v>0</v>
      </c>
      <c r="L440" s="460">
        <v>0</v>
      </c>
      <c r="M440" s="460">
        <v>0</v>
      </c>
      <c r="N440" s="460">
        <v>0</v>
      </c>
      <c r="O440" s="460">
        <v>0</v>
      </c>
      <c r="P440" s="460">
        <v>0</v>
      </c>
      <c r="Q440" s="460">
        <v>0</v>
      </c>
      <c r="R440" s="460">
        <v>0</v>
      </c>
      <c r="S440" s="460">
        <v>0</v>
      </c>
      <c r="T440" s="460">
        <v>0</v>
      </c>
      <c r="U440" s="460">
        <v>0</v>
      </c>
      <c r="V440" s="460"/>
      <c r="W440" s="460"/>
      <c r="X440" s="460">
        <f>SUM(F440:U440)/100</f>
        <v>1</v>
      </c>
      <c r="Y440" s="1073"/>
      <c r="Z440" s="989"/>
    </row>
    <row r="441" spans="2:26" ht="117.75" customHeight="1" x14ac:dyDescent="0.25">
      <c r="B441" s="885"/>
      <c r="C441" s="660"/>
      <c r="D441" s="661"/>
      <c r="E441" s="512" t="s">
        <v>1664</v>
      </c>
      <c r="F441" s="461">
        <v>0</v>
      </c>
      <c r="G441" s="461">
        <v>0</v>
      </c>
      <c r="H441" s="461">
        <v>100</v>
      </c>
      <c r="I441" s="461">
        <v>0</v>
      </c>
      <c r="J441" s="461">
        <v>0</v>
      </c>
      <c r="K441" s="461">
        <v>0</v>
      </c>
      <c r="L441" s="461">
        <v>0</v>
      </c>
      <c r="M441" s="461">
        <v>0</v>
      </c>
      <c r="N441" s="461">
        <v>0</v>
      </c>
      <c r="O441" s="461">
        <v>0</v>
      </c>
      <c r="P441" s="461">
        <v>0</v>
      </c>
      <c r="Q441" s="461">
        <v>0</v>
      </c>
      <c r="R441" s="461">
        <v>0</v>
      </c>
      <c r="S441" s="461">
        <v>0</v>
      </c>
      <c r="T441" s="461">
        <v>0</v>
      </c>
      <c r="U441" s="461">
        <v>0</v>
      </c>
      <c r="V441" s="461"/>
      <c r="W441" s="461"/>
      <c r="X441" s="461">
        <f>SUM(F441:U441)/100</f>
        <v>1</v>
      </c>
      <c r="Y441" s="1073"/>
      <c r="Z441" s="989"/>
    </row>
    <row r="442" spans="2:26" ht="26.45" hidden="1" customHeight="1" x14ac:dyDescent="0.25">
      <c r="B442" s="537"/>
      <c r="C442" s="666" t="s">
        <v>1778</v>
      </c>
      <c r="D442" s="667"/>
      <c r="E442" s="837"/>
      <c r="F442" s="815"/>
      <c r="G442" s="815"/>
      <c r="H442" s="815"/>
      <c r="I442" s="815"/>
      <c r="J442" s="815"/>
      <c r="K442" s="815"/>
      <c r="L442" s="815"/>
      <c r="M442" s="815"/>
      <c r="N442" s="815"/>
      <c r="O442" s="815"/>
      <c r="P442" s="815"/>
      <c r="Q442" s="815"/>
      <c r="R442" s="815"/>
      <c r="S442" s="815"/>
      <c r="T442" s="815"/>
      <c r="U442" s="815"/>
      <c r="V442" s="815"/>
      <c r="W442" s="815"/>
      <c r="X442" s="816"/>
      <c r="Y442" s="1073"/>
      <c r="Z442" s="989"/>
    </row>
    <row r="443" spans="2:26" ht="25.9" hidden="1" customHeight="1" x14ac:dyDescent="0.25">
      <c r="B443" s="537"/>
      <c r="C443" s="1064"/>
      <c r="D443" s="1065"/>
      <c r="E443" s="843"/>
      <c r="F443" s="844"/>
      <c r="G443" s="844"/>
      <c r="H443" s="844"/>
      <c r="I443" s="844"/>
      <c r="J443" s="844"/>
      <c r="K443" s="844"/>
      <c r="L443" s="844"/>
      <c r="M443" s="844"/>
      <c r="N443" s="844"/>
      <c r="O443" s="844"/>
      <c r="P443" s="844"/>
      <c r="Q443" s="844"/>
      <c r="R443" s="844"/>
      <c r="S443" s="844"/>
      <c r="T443" s="844"/>
      <c r="U443" s="844"/>
      <c r="V443" s="844"/>
      <c r="W443" s="844"/>
      <c r="X443" s="845"/>
      <c r="Y443" s="1073"/>
      <c r="Z443" s="989"/>
    </row>
    <row r="444" spans="2:26" ht="33.6" customHeight="1" x14ac:dyDescent="0.25">
      <c r="B444" s="885" t="s">
        <v>2159</v>
      </c>
      <c r="C444" s="632" t="s">
        <v>1945</v>
      </c>
      <c r="D444" s="633"/>
      <c r="E444" s="517" t="s">
        <v>216</v>
      </c>
      <c r="F444" s="459">
        <v>0</v>
      </c>
      <c r="G444" s="459">
        <v>0</v>
      </c>
      <c r="H444" s="459">
        <v>0</v>
      </c>
      <c r="I444" s="459">
        <v>0</v>
      </c>
      <c r="J444" s="460">
        <v>0</v>
      </c>
      <c r="K444" s="460">
        <v>0</v>
      </c>
      <c r="L444" s="460">
        <v>0</v>
      </c>
      <c r="M444" s="460">
        <v>0</v>
      </c>
      <c r="N444" s="460">
        <v>0</v>
      </c>
      <c r="O444" s="460">
        <v>0</v>
      </c>
      <c r="P444" s="460">
        <v>0</v>
      </c>
      <c r="Q444" s="460">
        <v>0</v>
      </c>
      <c r="R444" s="460">
        <v>5</v>
      </c>
      <c r="S444" s="460">
        <v>10</v>
      </c>
      <c r="T444" s="460">
        <v>20</v>
      </c>
      <c r="U444" s="460">
        <v>15</v>
      </c>
      <c r="V444" s="460"/>
      <c r="W444" s="460"/>
      <c r="X444" s="460">
        <f>SUM(F444:U444)/100</f>
        <v>0.5</v>
      </c>
      <c r="Y444" s="1073"/>
      <c r="Z444" s="989"/>
    </row>
    <row r="445" spans="2:26" ht="60.75" customHeight="1" x14ac:dyDescent="0.25">
      <c r="B445" s="885"/>
      <c r="C445" s="634"/>
      <c r="D445" s="635"/>
      <c r="E445" s="502" t="s">
        <v>1664</v>
      </c>
      <c r="F445" s="461">
        <v>0</v>
      </c>
      <c r="G445" s="461">
        <v>0</v>
      </c>
      <c r="H445" s="461">
        <v>0</v>
      </c>
      <c r="I445" s="461">
        <v>0</v>
      </c>
      <c r="J445" s="461">
        <v>0</v>
      </c>
      <c r="K445" s="461">
        <v>0</v>
      </c>
      <c r="L445" s="461">
        <v>0</v>
      </c>
      <c r="M445" s="461">
        <v>0</v>
      </c>
      <c r="N445" s="461">
        <v>0</v>
      </c>
      <c r="O445" s="461">
        <v>10</v>
      </c>
      <c r="P445" s="461">
        <v>10</v>
      </c>
      <c r="Q445" s="461">
        <v>15</v>
      </c>
      <c r="R445" s="461">
        <v>15</v>
      </c>
      <c r="S445" s="461">
        <v>10</v>
      </c>
      <c r="T445" s="461">
        <v>10</v>
      </c>
      <c r="U445" s="461">
        <v>10</v>
      </c>
      <c r="V445" s="461"/>
      <c r="W445" s="461"/>
      <c r="X445" s="461">
        <f t="shared" ref="X445:X462" si="17">SUM(F445:U445)/100</f>
        <v>0.8</v>
      </c>
      <c r="Y445" s="1073"/>
      <c r="Z445" s="989"/>
    </row>
    <row r="446" spans="2:26" ht="50.25" customHeight="1" x14ac:dyDescent="0.25">
      <c r="B446" s="885" t="s">
        <v>2160</v>
      </c>
      <c r="C446" s="636" t="s">
        <v>1946</v>
      </c>
      <c r="D446" s="637"/>
      <c r="E446" s="517" t="s">
        <v>216</v>
      </c>
      <c r="F446" s="459">
        <v>0</v>
      </c>
      <c r="G446" s="459">
        <v>0</v>
      </c>
      <c r="H446" s="459">
        <v>0</v>
      </c>
      <c r="I446" s="459">
        <v>0</v>
      </c>
      <c r="J446" s="460">
        <v>0</v>
      </c>
      <c r="K446" s="460">
        <v>0</v>
      </c>
      <c r="L446" s="460">
        <v>0</v>
      </c>
      <c r="M446" s="460">
        <v>0</v>
      </c>
      <c r="N446" s="460">
        <v>0</v>
      </c>
      <c r="O446" s="460">
        <v>10</v>
      </c>
      <c r="P446" s="460">
        <v>10</v>
      </c>
      <c r="Q446" s="460">
        <v>15</v>
      </c>
      <c r="R446" s="460">
        <v>15</v>
      </c>
      <c r="S446" s="460">
        <v>10</v>
      </c>
      <c r="T446" s="460">
        <v>10</v>
      </c>
      <c r="U446" s="460">
        <v>15</v>
      </c>
      <c r="V446" s="460"/>
      <c r="W446" s="460"/>
      <c r="X446" s="460">
        <f>SUM(F446:U446)/100</f>
        <v>0.85</v>
      </c>
      <c r="Y446" s="1073"/>
      <c r="Z446" s="989"/>
    </row>
    <row r="447" spans="2:26" ht="36.75" customHeight="1" x14ac:dyDescent="0.25">
      <c r="B447" s="885"/>
      <c r="C447" s="638"/>
      <c r="D447" s="639"/>
      <c r="E447" s="502" t="s">
        <v>1664</v>
      </c>
      <c r="F447" s="461">
        <v>0</v>
      </c>
      <c r="G447" s="461">
        <v>0</v>
      </c>
      <c r="H447" s="461">
        <v>0</v>
      </c>
      <c r="I447" s="461">
        <v>0</v>
      </c>
      <c r="J447" s="461">
        <v>0</v>
      </c>
      <c r="K447" s="461">
        <v>0</v>
      </c>
      <c r="L447" s="461">
        <v>0</v>
      </c>
      <c r="M447" s="461">
        <v>0</v>
      </c>
      <c r="N447" s="461">
        <v>0</v>
      </c>
      <c r="O447" s="461">
        <v>0</v>
      </c>
      <c r="P447" s="461">
        <v>0</v>
      </c>
      <c r="Q447" s="461">
        <v>10</v>
      </c>
      <c r="R447" s="461">
        <v>10</v>
      </c>
      <c r="S447" s="461">
        <v>15</v>
      </c>
      <c r="T447" s="461">
        <v>15</v>
      </c>
      <c r="U447" s="461">
        <v>15</v>
      </c>
      <c r="V447" s="461"/>
      <c r="W447" s="461"/>
      <c r="X447" s="461">
        <f t="shared" ref="X447" si="18">SUM(F447:U447)/100</f>
        <v>0.65</v>
      </c>
      <c r="Y447" s="1073"/>
      <c r="Z447" s="989"/>
    </row>
    <row r="448" spans="2:26" ht="29.45" customHeight="1" x14ac:dyDescent="0.25">
      <c r="B448" s="885" t="s">
        <v>2161</v>
      </c>
      <c r="C448" s="632" t="s">
        <v>1948</v>
      </c>
      <c r="D448" s="633"/>
      <c r="E448" s="462" t="s">
        <v>216</v>
      </c>
      <c r="F448" s="459">
        <v>0</v>
      </c>
      <c r="G448" s="459">
        <v>0</v>
      </c>
      <c r="H448" s="459">
        <v>0</v>
      </c>
      <c r="I448" s="459">
        <v>0</v>
      </c>
      <c r="J448" s="460">
        <v>0</v>
      </c>
      <c r="K448" s="460">
        <v>0</v>
      </c>
      <c r="L448" s="460">
        <v>0</v>
      </c>
      <c r="M448" s="460">
        <v>0</v>
      </c>
      <c r="N448" s="460">
        <v>0</v>
      </c>
      <c r="O448" s="460">
        <v>0</v>
      </c>
      <c r="P448" s="460">
        <v>0</v>
      </c>
      <c r="Q448" s="460">
        <v>10</v>
      </c>
      <c r="R448" s="460">
        <v>5</v>
      </c>
      <c r="S448" s="460">
        <v>10</v>
      </c>
      <c r="T448" s="460">
        <v>10</v>
      </c>
      <c r="U448" s="460">
        <v>0</v>
      </c>
      <c r="V448" s="460"/>
      <c r="W448" s="460"/>
      <c r="X448" s="460">
        <f t="shared" si="17"/>
        <v>0.35</v>
      </c>
      <c r="Y448" s="1073"/>
      <c r="Z448" s="989"/>
    </row>
    <row r="449" spans="2:26" ht="132" customHeight="1" x14ac:dyDescent="0.25">
      <c r="B449" s="885"/>
      <c r="C449" s="634"/>
      <c r="D449" s="635"/>
      <c r="E449" s="512" t="s">
        <v>1664</v>
      </c>
      <c r="F449" s="461">
        <v>0</v>
      </c>
      <c r="G449" s="461">
        <v>0</v>
      </c>
      <c r="H449" s="461">
        <v>0</v>
      </c>
      <c r="I449" s="461">
        <v>0</v>
      </c>
      <c r="J449" s="461">
        <v>0</v>
      </c>
      <c r="K449" s="461">
        <v>0</v>
      </c>
      <c r="L449" s="461">
        <v>0</v>
      </c>
      <c r="M449" s="461">
        <v>0</v>
      </c>
      <c r="N449" s="461">
        <v>0</v>
      </c>
      <c r="O449" s="461">
        <v>0</v>
      </c>
      <c r="P449" s="461">
        <v>0</v>
      </c>
      <c r="Q449" s="461">
        <v>10</v>
      </c>
      <c r="R449" s="461">
        <v>5</v>
      </c>
      <c r="S449" s="461">
        <v>20</v>
      </c>
      <c r="T449" s="461">
        <v>20</v>
      </c>
      <c r="U449" s="461">
        <v>15</v>
      </c>
      <c r="V449" s="461"/>
      <c r="W449" s="461"/>
      <c r="X449" s="461">
        <f t="shared" si="17"/>
        <v>0.7</v>
      </c>
      <c r="Y449" s="1073"/>
      <c r="Z449" s="989"/>
    </row>
    <row r="450" spans="2:26" ht="23.45" customHeight="1" x14ac:dyDescent="0.25">
      <c r="B450" s="885" t="s">
        <v>2162</v>
      </c>
      <c r="C450" s="636" t="s">
        <v>1908</v>
      </c>
      <c r="D450" s="637"/>
      <c r="E450" s="517" t="s">
        <v>216</v>
      </c>
      <c r="F450" s="459">
        <v>0</v>
      </c>
      <c r="G450" s="459">
        <v>0</v>
      </c>
      <c r="H450" s="459">
        <v>0</v>
      </c>
      <c r="I450" s="459">
        <v>0</v>
      </c>
      <c r="J450" s="460">
        <v>0</v>
      </c>
      <c r="K450" s="460">
        <v>0</v>
      </c>
      <c r="L450" s="460">
        <v>0</v>
      </c>
      <c r="M450" s="460">
        <v>0</v>
      </c>
      <c r="N450" s="460">
        <v>0</v>
      </c>
      <c r="O450" s="460">
        <v>0</v>
      </c>
      <c r="P450" s="460">
        <v>10</v>
      </c>
      <c r="Q450" s="460">
        <v>15</v>
      </c>
      <c r="R450" s="460">
        <v>15</v>
      </c>
      <c r="S450" s="460">
        <v>15</v>
      </c>
      <c r="T450" s="460">
        <v>15</v>
      </c>
      <c r="U450" s="460">
        <v>10</v>
      </c>
      <c r="V450" s="460"/>
      <c r="W450" s="460"/>
      <c r="X450" s="460">
        <f t="shared" si="17"/>
        <v>0.8</v>
      </c>
      <c r="Y450" s="1073"/>
      <c r="Z450" s="989"/>
    </row>
    <row r="451" spans="2:26" ht="31.9" customHeight="1" x14ac:dyDescent="0.25">
      <c r="B451" s="885"/>
      <c r="C451" s="638"/>
      <c r="D451" s="639"/>
      <c r="E451" s="502" t="s">
        <v>1664</v>
      </c>
      <c r="F451" s="461">
        <v>0</v>
      </c>
      <c r="G451" s="461">
        <v>0</v>
      </c>
      <c r="H451" s="461">
        <v>0</v>
      </c>
      <c r="I451" s="461">
        <v>0</v>
      </c>
      <c r="J451" s="461">
        <v>0</v>
      </c>
      <c r="K451" s="461">
        <v>0</v>
      </c>
      <c r="L451" s="461">
        <v>0</v>
      </c>
      <c r="M451" s="461">
        <v>0</v>
      </c>
      <c r="N451" s="461">
        <v>0</v>
      </c>
      <c r="O451" s="461">
        <v>0</v>
      </c>
      <c r="P451" s="461">
        <v>0</v>
      </c>
      <c r="Q451" s="461">
        <v>20</v>
      </c>
      <c r="R451" s="461">
        <v>30</v>
      </c>
      <c r="S451" s="461">
        <v>15</v>
      </c>
      <c r="T451" s="461">
        <v>15</v>
      </c>
      <c r="U451" s="461">
        <v>10</v>
      </c>
      <c r="V451" s="461"/>
      <c r="W451" s="461"/>
      <c r="X451" s="461">
        <f t="shared" si="17"/>
        <v>0.9</v>
      </c>
      <c r="Y451" s="1073"/>
      <c r="Z451" s="989"/>
    </row>
    <row r="452" spans="2:26" ht="22.9" customHeight="1" x14ac:dyDescent="0.25">
      <c r="B452" s="885" t="s">
        <v>2163</v>
      </c>
      <c r="C452" s="632" t="s">
        <v>1909</v>
      </c>
      <c r="D452" s="633"/>
      <c r="E452" s="517" t="s">
        <v>216</v>
      </c>
      <c r="F452" s="459">
        <v>0</v>
      </c>
      <c r="G452" s="459">
        <v>0</v>
      </c>
      <c r="H452" s="459">
        <v>0</v>
      </c>
      <c r="I452" s="459">
        <v>0</v>
      </c>
      <c r="J452" s="460">
        <v>0</v>
      </c>
      <c r="K452" s="460">
        <v>0</v>
      </c>
      <c r="L452" s="460">
        <v>0</v>
      </c>
      <c r="M452" s="460">
        <v>0</v>
      </c>
      <c r="N452" s="460">
        <v>0</v>
      </c>
      <c r="O452" s="460">
        <v>0</v>
      </c>
      <c r="P452" s="460">
        <v>0</v>
      </c>
      <c r="Q452" s="460">
        <v>15</v>
      </c>
      <c r="R452" s="460">
        <v>20</v>
      </c>
      <c r="S452" s="460">
        <v>25</v>
      </c>
      <c r="T452" s="460">
        <v>25</v>
      </c>
      <c r="U452" s="460">
        <v>30</v>
      </c>
      <c r="V452" s="460"/>
      <c r="W452" s="460"/>
      <c r="X452" s="460">
        <f t="shared" si="17"/>
        <v>1.1499999999999999</v>
      </c>
      <c r="Y452" s="1073"/>
      <c r="Z452" s="989"/>
    </row>
    <row r="453" spans="2:26" ht="16.899999999999999" customHeight="1" x14ac:dyDescent="0.25">
      <c r="B453" s="885"/>
      <c r="C453" s="634"/>
      <c r="D453" s="635"/>
      <c r="E453" s="502" t="s">
        <v>1664</v>
      </c>
      <c r="F453" s="461">
        <v>0</v>
      </c>
      <c r="G453" s="461">
        <v>0</v>
      </c>
      <c r="H453" s="461">
        <v>0</v>
      </c>
      <c r="I453" s="461">
        <v>0</v>
      </c>
      <c r="J453" s="461">
        <v>0</v>
      </c>
      <c r="K453" s="461">
        <v>0</v>
      </c>
      <c r="L453" s="461">
        <v>0</v>
      </c>
      <c r="M453" s="461">
        <v>0</v>
      </c>
      <c r="N453" s="461">
        <v>0</v>
      </c>
      <c r="O453" s="461">
        <v>0</v>
      </c>
      <c r="P453" s="461">
        <v>0</v>
      </c>
      <c r="Q453" s="461">
        <v>20</v>
      </c>
      <c r="R453" s="461">
        <v>20</v>
      </c>
      <c r="S453" s="461">
        <v>20</v>
      </c>
      <c r="T453" s="461">
        <v>20</v>
      </c>
      <c r="U453" s="461">
        <v>10</v>
      </c>
      <c r="V453" s="461"/>
      <c r="W453" s="461"/>
      <c r="X453" s="461">
        <f t="shared" si="17"/>
        <v>0.9</v>
      </c>
      <c r="Y453" s="1073"/>
      <c r="Z453" s="989"/>
    </row>
    <row r="454" spans="2:26" ht="29.45" customHeight="1" x14ac:dyDescent="0.25">
      <c r="B454" s="885" t="s">
        <v>2164</v>
      </c>
      <c r="C454" s="636" t="s">
        <v>1910</v>
      </c>
      <c r="D454" s="637"/>
      <c r="E454" s="517" t="s">
        <v>216</v>
      </c>
      <c r="F454" s="459">
        <v>100</v>
      </c>
      <c r="G454" s="459">
        <v>0</v>
      </c>
      <c r="H454" s="459">
        <v>0</v>
      </c>
      <c r="I454" s="459">
        <v>0</v>
      </c>
      <c r="J454" s="460">
        <v>0</v>
      </c>
      <c r="K454" s="460">
        <v>0</v>
      </c>
      <c r="L454" s="460">
        <v>0</v>
      </c>
      <c r="M454" s="460">
        <v>0</v>
      </c>
      <c r="N454" s="460">
        <v>0</v>
      </c>
      <c r="O454" s="460">
        <v>0</v>
      </c>
      <c r="P454" s="460">
        <v>0</v>
      </c>
      <c r="Q454" s="460">
        <v>10</v>
      </c>
      <c r="R454" s="460">
        <v>10</v>
      </c>
      <c r="S454" s="460">
        <v>0</v>
      </c>
      <c r="T454" s="460">
        <v>0</v>
      </c>
      <c r="U454" s="460">
        <v>20</v>
      </c>
      <c r="V454" s="460"/>
      <c r="W454" s="460"/>
      <c r="X454" s="460">
        <f t="shared" si="17"/>
        <v>1.4</v>
      </c>
      <c r="Y454" s="1073"/>
      <c r="Z454" s="989"/>
    </row>
    <row r="455" spans="2:26" ht="27" customHeight="1" x14ac:dyDescent="0.25">
      <c r="B455" s="885"/>
      <c r="C455" s="638"/>
      <c r="D455" s="639"/>
      <c r="E455" s="502" t="s">
        <v>1664</v>
      </c>
      <c r="F455" s="461"/>
      <c r="G455" s="461">
        <v>0</v>
      </c>
      <c r="H455" s="461">
        <v>0</v>
      </c>
      <c r="I455" s="461">
        <v>0</v>
      </c>
      <c r="J455" s="461">
        <v>0</v>
      </c>
      <c r="K455" s="461">
        <v>0</v>
      </c>
      <c r="L455" s="461">
        <v>0</v>
      </c>
      <c r="M455" s="461">
        <v>0</v>
      </c>
      <c r="N455" s="461">
        <v>0</v>
      </c>
      <c r="O455" s="461">
        <v>10</v>
      </c>
      <c r="P455" s="461">
        <v>10</v>
      </c>
      <c r="Q455" s="461">
        <v>10</v>
      </c>
      <c r="R455" s="461">
        <v>10</v>
      </c>
      <c r="S455" s="461">
        <v>10</v>
      </c>
      <c r="T455" s="461">
        <v>10</v>
      </c>
      <c r="U455" s="461">
        <v>10</v>
      </c>
      <c r="V455" s="461"/>
      <c r="W455" s="461"/>
      <c r="X455" s="461">
        <f t="shared" si="17"/>
        <v>0.7</v>
      </c>
      <c r="Y455" s="1073"/>
      <c r="Z455" s="989"/>
    </row>
    <row r="456" spans="2:26" ht="41.25" customHeight="1" x14ac:dyDescent="0.25">
      <c r="B456" s="885" t="s">
        <v>2165</v>
      </c>
      <c r="C456" s="632" t="s">
        <v>1911</v>
      </c>
      <c r="D456" s="633"/>
      <c r="E456" s="517" t="s">
        <v>216</v>
      </c>
      <c r="F456" s="459">
        <v>0</v>
      </c>
      <c r="G456" s="459">
        <v>0</v>
      </c>
      <c r="H456" s="459">
        <v>0</v>
      </c>
      <c r="I456" s="459">
        <v>0</v>
      </c>
      <c r="J456" s="460">
        <v>0</v>
      </c>
      <c r="K456" s="460">
        <v>0</v>
      </c>
      <c r="L456" s="460">
        <v>0</v>
      </c>
      <c r="M456" s="460">
        <v>0</v>
      </c>
      <c r="N456" s="460">
        <v>0</v>
      </c>
      <c r="O456" s="460">
        <v>0</v>
      </c>
      <c r="P456" s="460">
        <v>10</v>
      </c>
      <c r="Q456" s="460">
        <v>10</v>
      </c>
      <c r="R456" s="460">
        <v>10</v>
      </c>
      <c r="S456" s="460">
        <v>10</v>
      </c>
      <c r="T456" s="460">
        <v>10</v>
      </c>
      <c r="U456" s="460">
        <v>10</v>
      </c>
      <c r="V456" s="460"/>
      <c r="W456" s="460"/>
      <c r="X456" s="460">
        <f t="shared" si="17"/>
        <v>0.6</v>
      </c>
      <c r="Y456" s="1073"/>
      <c r="Z456" s="989"/>
    </row>
    <row r="457" spans="2:26" ht="42.75" customHeight="1" x14ac:dyDescent="0.25">
      <c r="B457" s="885"/>
      <c r="C457" s="1027"/>
      <c r="D457" s="1028"/>
      <c r="E457" s="502" t="s">
        <v>1664</v>
      </c>
      <c r="F457" s="461">
        <v>0</v>
      </c>
      <c r="G457" s="461">
        <v>0</v>
      </c>
      <c r="H457" s="461">
        <v>0</v>
      </c>
      <c r="I457" s="461">
        <v>0</v>
      </c>
      <c r="J457" s="461">
        <v>0</v>
      </c>
      <c r="K457" s="461">
        <v>0</v>
      </c>
      <c r="L457" s="461">
        <v>0</v>
      </c>
      <c r="M457" s="461">
        <v>0</v>
      </c>
      <c r="N457" s="461">
        <v>0</v>
      </c>
      <c r="O457" s="461">
        <v>10</v>
      </c>
      <c r="P457" s="461">
        <v>10</v>
      </c>
      <c r="Q457" s="461">
        <v>10</v>
      </c>
      <c r="R457" s="461">
        <v>10</v>
      </c>
      <c r="S457" s="461">
        <v>10</v>
      </c>
      <c r="T457" s="461">
        <v>10</v>
      </c>
      <c r="U457" s="461">
        <v>10</v>
      </c>
      <c r="V457" s="461"/>
      <c r="W457" s="461"/>
      <c r="X457" s="461">
        <f t="shared" si="17"/>
        <v>0.7</v>
      </c>
      <c r="Y457" s="1073"/>
      <c r="Z457" s="989"/>
    </row>
    <row r="458" spans="2:26" ht="95.25" customHeight="1" x14ac:dyDescent="0.25">
      <c r="B458" s="885" t="s">
        <v>2166</v>
      </c>
      <c r="C458" s="652" t="s">
        <v>1805</v>
      </c>
      <c r="D458" s="653"/>
      <c r="E458" s="517" t="s">
        <v>216</v>
      </c>
      <c r="F458" s="459">
        <v>10</v>
      </c>
      <c r="G458" s="459">
        <v>10</v>
      </c>
      <c r="H458" s="459">
        <v>10</v>
      </c>
      <c r="I458" s="459">
        <v>10</v>
      </c>
      <c r="J458" s="460">
        <v>10</v>
      </c>
      <c r="K458" s="460">
        <v>10</v>
      </c>
      <c r="L458" s="460">
        <v>10</v>
      </c>
      <c r="M458" s="460">
        <v>10</v>
      </c>
      <c r="N458" s="460">
        <v>5</v>
      </c>
      <c r="O458" s="460">
        <v>5</v>
      </c>
      <c r="P458" s="460">
        <v>5</v>
      </c>
      <c r="Q458" s="460">
        <v>0</v>
      </c>
      <c r="R458" s="460">
        <v>0</v>
      </c>
      <c r="S458" s="460">
        <v>0</v>
      </c>
      <c r="T458" s="460">
        <v>0</v>
      </c>
      <c r="U458" s="460">
        <v>5</v>
      </c>
      <c r="V458" s="460"/>
      <c r="W458" s="460"/>
      <c r="X458" s="460">
        <f t="shared" si="17"/>
        <v>1</v>
      </c>
      <c r="Y458" s="1073"/>
      <c r="Z458" s="989"/>
    </row>
    <row r="459" spans="2:26" ht="144.75" customHeight="1" x14ac:dyDescent="0.25">
      <c r="B459" s="885"/>
      <c r="C459" s="654"/>
      <c r="D459" s="655"/>
      <c r="E459" s="502" t="s">
        <v>1664</v>
      </c>
      <c r="F459" s="461">
        <v>5</v>
      </c>
      <c r="G459" s="461">
        <v>5</v>
      </c>
      <c r="H459" s="461">
        <v>5</v>
      </c>
      <c r="I459" s="461">
        <v>5</v>
      </c>
      <c r="J459" s="461">
        <v>5</v>
      </c>
      <c r="K459" s="461">
        <v>5</v>
      </c>
      <c r="L459" s="461">
        <v>0</v>
      </c>
      <c r="M459" s="461">
        <v>0</v>
      </c>
      <c r="N459" s="461">
        <v>0</v>
      </c>
      <c r="O459" s="461">
        <v>20</v>
      </c>
      <c r="P459" s="461">
        <v>10</v>
      </c>
      <c r="Q459" s="461">
        <v>10</v>
      </c>
      <c r="R459" s="461">
        <v>10</v>
      </c>
      <c r="S459" s="461">
        <v>10</v>
      </c>
      <c r="T459" s="461">
        <v>0</v>
      </c>
      <c r="U459" s="461">
        <v>0</v>
      </c>
      <c r="V459" s="461"/>
      <c r="W459" s="461"/>
      <c r="X459" s="461">
        <f t="shared" si="17"/>
        <v>0.9</v>
      </c>
      <c r="Y459" s="1073"/>
      <c r="Z459" s="989"/>
    </row>
    <row r="460" spans="2:26" ht="52.15" hidden="1" customHeight="1" x14ac:dyDescent="0.25">
      <c r="B460" s="537"/>
      <c r="C460" s="1049" t="s">
        <v>1779</v>
      </c>
      <c r="D460" s="1050"/>
      <c r="E460" s="512"/>
      <c r="F460" s="461"/>
      <c r="G460" s="461"/>
      <c r="H460" s="461"/>
      <c r="I460" s="461"/>
      <c r="J460" s="461"/>
      <c r="K460" s="461"/>
      <c r="L460" s="461"/>
      <c r="M460" s="461"/>
      <c r="N460" s="461"/>
      <c r="O460" s="461"/>
      <c r="P460" s="461"/>
      <c r="Q460" s="461"/>
      <c r="R460" s="461"/>
      <c r="S460" s="461"/>
      <c r="T460" s="461"/>
      <c r="U460" s="461"/>
      <c r="V460" s="1085"/>
      <c r="W460" s="1085"/>
      <c r="X460" s="503"/>
      <c r="Y460" s="1073"/>
      <c r="Z460" s="989"/>
    </row>
    <row r="461" spans="2:26" ht="21.6" customHeight="1" x14ac:dyDescent="0.25">
      <c r="B461" s="885" t="s">
        <v>2167</v>
      </c>
      <c r="C461" s="1051" t="s">
        <v>1913</v>
      </c>
      <c r="D461" s="1052"/>
      <c r="E461" s="517" t="s">
        <v>216</v>
      </c>
      <c r="F461" s="459">
        <v>0</v>
      </c>
      <c r="G461" s="459">
        <v>0</v>
      </c>
      <c r="H461" s="459">
        <v>0</v>
      </c>
      <c r="I461" s="459">
        <v>0</v>
      </c>
      <c r="J461" s="460">
        <v>0</v>
      </c>
      <c r="K461" s="460">
        <v>0</v>
      </c>
      <c r="L461" s="460">
        <v>0</v>
      </c>
      <c r="M461" s="460">
        <v>0</v>
      </c>
      <c r="N461" s="460">
        <v>0</v>
      </c>
      <c r="O461" s="460">
        <v>0</v>
      </c>
      <c r="P461" s="460">
        <v>0</v>
      </c>
      <c r="Q461" s="460">
        <v>0</v>
      </c>
      <c r="R461" s="460">
        <v>10</v>
      </c>
      <c r="S461" s="460">
        <v>10</v>
      </c>
      <c r="T461" s="460">
        <v>15</v>
      </c>
      <c r="U461" s="460">
        <v>30</v>
      </c>
      <c r="V461" s="460"/>
      <c r="W461" s="460"/>
      <c r="X461" s="460">
        <f t="shared" si="17"/>
        <v>0.65</v>
      </c>
      <c r="Y461" s="1073"/>
      <c r="Z461" s="989"/>
    </row>
    <row r="462" spans="2:26" ht="15" customHeight="1" x14ac:dyDescent="0.25">
      <c r="B462" s="885"/>
      <c r="C462" s="1053"/>
      <c r="D462" s="1054"/>
      <c r="E462" s="502" t="s">
        <v>1664</v>
      </c>
      <c r="F462" s="461">
        <v>0</v>
      </c>
      <c r="G462" s="461">
        <v>0</v>
      </c>
      <c r="H462" s="461">
        <v>0</v>
      </c>
      <c r="I462" s="461">
        <v>0</v>
      </c>
      <c r="J462" s="461">
        <v>0</v>
      </c>
      <c r="K462" s="461">
        <v>0</v>
      </c>
      <c r="L462" s="461">
        <v>0</v>
      </c>
      <c r="M462" s="461">
        <v>0</v>
      </c>
      <c r="N462" s="461">
        <v>0</v>
      </c>
      <c r="O462" s="461">
        <v>0</v>
      </c>
      <c r="P462" s="461">
        <v>0</v>
      </c>
      <c r="Q462" s="461">
        <v>20</v>
      </c>
      <c r="R462" s="461">
        <v>10</v>
      </c>
      <c r="S462" s="461">
        <v>30</v>
      </c>
      <c r="T462" s="461">
        <v>20</v>
      </c>
      <c r="U462" s="461">
        <v>10</v>
      </c>
      <c r="V462" s="461"/>
      <c r="W462" s="461"/>
      <c r="X462" s="461">
        <f t="shared" si="17"/>
        <v>0.9</v>
      </c>
      <c r="Y462" s="1073"/>
      <c r="Z462" s="989"/>
    </row>
    <row r="463" spans="2:26" ht="21.6" hidden="1" customHeight="1" x14ac:dyDescent="0.25">
      <c r="B463" s="881"/>
      <c r="C463" s="598" t="s">
        <v>1790</v>
      </c>
      <c r="D463" s="599"/>
      <c r="E463" s="462" t="s">
        <v>216</v>
      </c>
      <c r="F463" s="497">
        <v>0</v>
      </c>
      <c r="G463" s="497">
        <v>0</v>
      </c>
      <c r="H463" s="497">
        <v>0</v>
      </c>
      <c r="I463" s="497">
        <v>0</v>
      </c>
      <c r="J463" s="497">
        <v>0</v>
      </c>
      <c r="K463" s="497">
        <v>0</v>
      </c>
      <c r="L463" s="497">
        <v>0</v>
      </c>
      <c r="M463" s="497">
        <v>0</v>
      </c>
      <c r="N463" s="497">
        <v>0</v>
      </c>
      <c r="O463" s="497">
        <v>0</v>
      </c>
      <c r="P463" s="497">
        <v>0</v>
      </c>
      <c r="Q463" s="497"/>
      <c r="R463" s="497"/>
      <c r="S463" s="497"/>
      <c r="T463" s="497"/>
      <c r="U463" s="497">
        <v>0</v>
      </c>
      <c r="V463" s="497"/>
      <c r="W463" s="497"/>
      <c r="X463" s="515">
        <f t="shared" si="13"/>
        <v>0</v>
      </c>
      <c r="Y463" s="1073"/>
      <c r="Z463" s="989"/>
    </row>
    <row r="464" spans="2:26" ht="25.15" hidden="1" customHeight="1" x14ac:dyDescent="0.25">
      <c r="B464" s="980"/>
      <c r="C464" s="666"/>
      <c r="D464" s="667"/>
      <c r="E464" s="512" t="s">
        <v>1664</v>
      </c>
      <c r="F464" s="461">
        <v>0</v>
      </c>
      <c r="G464" s="461">
        <v>0</v>
      </c>
      <c r="H464" s="461">
        <v>0</v>
      </c>
      <c r="I464" s="461">
        <v>0</v>
      </c>
      <c r="J464" s="461">
        <v>0</v>
      </c>
      <c r="K464" s="461">
        <v>0</v>
      </c>
      <c r="L464" s="461">
        <v>0</v>
      </c>
      <c r="M464" s="461">
        <v>0</v>
      </c>
      <c r="N464" s="461">
        <v>0</v>
      </c>
      <c r="O464" s="461">
        <v>0</v>
      </c>
      <c r="P464" s="461">
        <v>0</v>
      </c>
      <c r="Q464" s="461"/>
      <c r="R464" s="461"/>
      <c r="S464" s="461"/>
      <c r="T464" s="461"/>
      <c r="U464" s="461">
        <v>0</v>
      </c>
      <c r="V464" s="461"/>
      <c r="W464" s="461"/>
      <c r="X464" s="461">
        <f t="shared" si="13"/>
        <v>0</v>
      </c>
      <c r="Y464" s="1073"/>
      <c r="Z464" s="989"/>
    </row>
    <row r="465" spans="2:26" s="488" customFormat="1" ht="31.9" customHeight="1" x14ac:dyDescent="0.25">
      <c r="B465" s="885" t="s">
        <v>2168</v>
      </c>
      <c r="C465" s="656" t="s">
        <v>2068</v>
      </c>
      <c r="D465" s="657"/>
      <c r="E465" s="517" t="s">
        <v>216</v>
      </c>
      <c r="F465" s="459">
        <v>100</v>
      </c>
      <c r="G465" s="459">
        <v>0</v>
      </c>
      <c r="H465" s="459">
        <v>0</v>
      </c>
      <c r="I465" s="459">
        <v>0</v>
      </c>
      <c r="J465" s="460">
        <v>0</v>
      </c>
      <c r="K465" s="460">
        <v>0</v>
      </c>
      <c r="L465" s="460">
        <v>0</v>
      </c>
      <c r="M465" s="460">
        <v>0</v>
      </c>
      <c r="N465" s="460">
        <v>0</v>
      </c>
      <c r="O465" s="460">
        <v>0</v>
      </c>
      <c r="P465" s="460">
        <v>0</v>
      </c>
      <c r="Q465" s="460">
        <v>0</v>
      </c>
      <c r="R465" s="460">
        <v>0</v>
      </c>
      <c r="S465" s="460">
        <v>0</v>
      </c>
      <c r="T465" s="460">
        <v>0</v>
      </c>
      <c r="U465" s="460">
        <v>0</v>
      </c>
      <c r="V465" s="460"/>
      <c r="W465" s="460"/>
      <c r="X465" s="460">
        <f t="shared" si="13"/>
        <v>1</v>
      </c>
      <c r="Y465" s="1073"/>
      <c r="Z465" s="989"/>
    </row>
    <row r="466" spans="2:26" s="488" customFormat="1" ht="36.6" customHeight="1" x14ac:dyDescent="0.25">
      <c r="B466" s="885"/>
      <c r="C466" s="656"/>
      <c r="D466" s="657"/>
      <c r="E466" s="502" t="s">
        <v>1664</v>
      </c>
      <c r="F466" s="461">
        <v>100</v>
      </c>
      <c r="G466" s="461">
        <v>0</v>
      </c>
      <c r="H466" s="461">
        <v>0</v>
      </c>
      <c r="I466" s="461">
        <v>0</v>
      </c>
      <c r="J466" s="461">
        <v>0</v>
      </c>
      <c r="K466" s="461">
        <v>0</v>
      </c>
      <c r="L466" s="461">
        <v>0</v>
      </c>
      <c r="M466" s="461">
        <v>0</v>
      </c>
      <c r="N466" s="461">
        <v>0</v>
      </c>
      <c r="O466" s="461">
        <v>0</v>
      </c>
      <c r="P466" s="461">
        <v>0</v>
      </c>
      <c r="Q466" s="461">
        <v>0</v>
      </c>
      <c r="R466" s="461">
        <v>0</v>
      </c>
      <c r="S466" s="461">
        <v>0</v>
      </c>
      <c r="T466" s="461">
        <v>0</v>
      </c>
      <c r="U466" s="461">
        <v>0</v>
      </c>
      <c r="V466" s="461"/>
      <c r="W466" s="461"/>
      <c r="X466" s="461">
        <f t="shared" si="13"/>
        <v>1</v>
      </c>
      <c r="Y466" s="1073"/>
      <c r="Z466" s="989"/>
    </row>
    <row r="467" spans="2:26" ht="45" customHeight="1" x14ac:dyDescent="0.25">
      <c r="B467" s="885" t="s">
        <v>2169</v>
      </c>
      <c r="C467" s="658" t="s">
        <v>1808</v>
      </c>
      <c r="D467" s="659"/>
      <c r="E467" s="517" t="s">
        <v>216</v>
      </c>
      <c r="F467" s="459">
        <v>100</v>
      </c>
      <c r="G467" s="459">
        <v>0</v>
      </c>
      <c r="H467" s="459">
        <v>0</v>
      </c>
      <c r="I467" s="459">
        <v>0</v>
      </c>
      <c r="J467" s="460">
        <v>0</v>
      </c>
      <c r="K467" s="460">
        <v>0</v>
      </c>
      <c r="L467" s="460">
        <v>0</v>
      </c>
      <c r="M467" s="460">
        <v>0</v>
      </c>
      <c r="N467" s="460">
        <v>0</v>
      </c>
      <c r="O467" s="460">
        <v>0</v>
      </c>
      <c r="P467" s="460">
        <v>0</v>
      </c>
      <c r="Q467" s="460">
        <v>0</v>
      </c>
      <c r="R467" s="460">
        <v>0</v>
      </c>
      <c r="S467" s="460">
        <v>0</v>
      </c>
      <c r="T467" s="460">
        <v>0</v>
      </c>
      <c r="U467" s="460">
        <v>0</v>
      </c>
      <c r="V467" s="460"/>
      <c r="W467" s="460"/>
      <c r="X467" s="460">
        <f t="shared" si="13"/>
        <v>1</v>
      </c>
      <c r="Y467" s="1073"/>
      <c r="Z467" s="989"/>
    </row>
    <row r="468" spans="2:26" ht="30" customHeight="1" x14ac:dyDescent="0.25">
      <c r="B468" s="885"/>
      <c r="C468" s="658"/>
      <c r="D468" s="659"/>
      <c r="E468" s="502" t="s">
        <v>1664</v>
      </c>
      <c r="F468" s="461">
        <v>100</v>
      </c>
      <c r="G468" s="461">
        <v>0</v>
      </c>
      <c r="H468" s="461">
        <v>0</v>
      </c>
      <c r="I468" s="461">
        <v>0</v>
      </c>
      <c r="J468" s="461">
        <v>0</v>
      </c>
      <c r="K468" s="461">
        <v>0</v>
      </c>
      <c r="L468" s="461">
        <v>0</v>
      </c>
      <c r="M468" s="461">
        <v>0</v>
      </c>
      <c r="N468" s="461">
        <v>0</v>
      </c>
      <c r="O468" s="461">
        <v>0</v>
      </c>
      <c r="P468" s="461">
        <v>0</v>
      </c>
      <c r="Q468" s="461">
        <v>0</v>
      </c>
      <c r="R468" s="461">
        <v>0</v>
      </c>
      <c r="S468" s="461">
        <v>0</v>
      </c>
      <c r="T468" s="461">
        <v>0</v>
      </c>
      <c r="U468" s="461">
        <v>0</v>
      </c>
      <c r="V468" s="461"/>
      <c r="W468" s="461"/>
      <c r="X468" s="461">
        <f t="shared" si="13"/>
        <v>1</v>
      </c>
      <c r="Y468" s="1073"/>
      <c r="Z468" s="989"/>
    </row>
    <row r="469" spans="2:26" x14ac:dyDescent="0.25">
      <c r="B469" s="885" t="s">
        <v>2170</v>
      </c>
      <c r="C469" s="660" t="s">
        <v>1926</v>
      </c>
      <c r="D469" s="661"/>
      <c r="E469" s="517" t="s">
        <v>216</v>
      </c>
      <c r="F469" s="459">
        <v>100</v>
      </c>
      <c r="G469" s="459">
        <v>0</v>
      </c>
      <c r="H469" s="459">
        <v>0</v>
      </c>
      <c r="I469" s="459">
        <v>0</v>
      </c>
      <c r="J469" s="460">
        <v>0</v>
      </c>
      <c r="K469" s="460">
        <v>0</v>
      </c>
      <c r="L469" s="460">
        <v>0</v>
      </c>
      <c r="M469" s="460">
        <v>0</v>
      </c>
      <c r="N469" s="460">
        <v>0</v>
      </c>
      <c r="O469" s="460">
        <v>0</v>
      </c>
      <c r="P469" s="460">
        <v>0</v>
      </c>
      <c r="Q469" s="460">
        <v>0</v>
      </c>
      <c r="R469" s="460">
        <v>0</v>
      </c>
      <c r="S469" s="460">
        <v>0</v>
      </c>
      <c r="T469" s="460">
        <v>0</v>
      </c>
      <c r="U469" s="460">
        <v>0</v>
      </c>
      <c r="V469" s="460"/>
      <c r="W469" s="460"/>
      <c r="X469" s="460">
        <f t="shared" si="13"/>
        <v>1</v>
      </c>
      <c r="Y469" s="1073"/>
      <c r="Z469" s="989"/>
    </row>
    <row r="470" spans="2:26" x14ac:dyDescent="0.25">
      <c r="B470" s="885"/>
      <c r="C470" s="660"/>
      <c r="D470" s="661"/>
      <c r="E470" s="502" t="s">
        <v>1664</v>
      </c>
      <c r="F470" s="461">
        <v>100</v>
      </c>
      <c r="G470" s="461">
        <v>0</v>
      </c>
      <c r="H470" s="461">
        <v>0</v>
      </c>
      <c r="I470" s="461">
        <v>0</v>
      </c>
      <c r="J470" s="461">
        <v>0</v>
      </c>
      <c r="K470" s="461">
        <v>0</v>
      </c>
      <c r="L470" s="461">
        <v>0</v>
      </c>
      <c r="M470" s="461">
        <v>0</v>
      </c>
      <c r="N470" s="461">
        <v>0</v>
      </c>
      <c r="O470" s="461">
        <v>0</v>
      </c>
      <c r="P470" s="461">
        <v>0</v>
      </c>
      <c r="Q470" s="461">
        <v>0</v>
      </c>
      <c r="R470" s="461">
        <v>0</v>
      </c>
      <c r="S470" s="461">
        <v>0</v>
      </c>
      <c r="T470" s="461">
        <v>0</v>
      </c>
      <c r="U470" s="461">
        <v>0</v>
      </c>
      <c r="V470" s="461"/>
      <c r="W470" s="461"/>
      <c r="X470" s="461">
        <f t="shared" si="13"/>
        <v>1</v>
      </c>
      <c r="Y470" s="1073"/>
      <c r="Z470" s="989"/>
    </row>
    <row r="471" spans="2:26" ht="35.25" hidden="1" customHeight="1" x14ac:dyDescent="0.25">
      <c r="B471" s="881"/>
      <c r="C471" s="668" t="s">
        <v>1797</v>
      </c>
      <c r="D471" s="669"/>
      <c r="E471" s="837"/>
      <c r="F471" s="815"/>
      <c r="G471" s="815"/>
      <c r="H471" s="815"/>
      <c r="I471" s="815"/>
      <c r="J471" s="815"/>
      <c r="K471" s="815"/>
      <c r="L471" s="815"/>
      <c r="M471" s="815"/>
      <c r="N471" s="815"/>
      <c r="O471" s="815"/>
      <c r="P471" s="815"/>
      <c r="Q471" s="815"/>
      <c r="R471" s="815"/>
      <c r="S471" s="815"/>
      <c r="T471" s="815"/>
      <c r="U471" s="815"/>
      <c r="V471" s="815"/>
      <c r="W471" s="815"/>
      <c r="X471" s="816"/>
      <c r="Y471" s="1073"/>
      <c r="Z471" s="989"/>
    </row>
    <row r="472" spans="2:26" ht="32.25" hidden="1" customHeight="1" x14ac:dyDescent="0.25">
      <c r="B472" s="980"/>
      <c r="C472" s="630"/>
      <c r="D472" s="631"/>
      <c r="E472" s="838"/>
      <c r="F472" s="817"/>
      <c r="G472" s="817"/>
      <c r="H472" s="817"/>
      <c r="I472" s="817"/>
      <c r="J472" s="817"/>
      <c r="K472" s="817"/>
      <c r="L472" s="817"/>
      <c r="M472" s="817"/>
      <c r="N472" s="817"/>
      <c r="O472" s="817"/>
      <c r="P472" s="817"/>
      <c r="Q472" s="817"/>
      <c r="R472" s="817"/>
      <c r="S472" s="817"/>
      <c r="T472" s="817"/>
      <c r="U472" s="817"/>
      <c r="V472" s="817"/>
      <c r="W472" s="817"/>
      <c r="X472" s="818"/>
      <c r="Y472" s="1073"/>
      <c r="Z472" s="989"/>
    </row>
    <row r="473" spans="2:26" ht="75" customHeight="1" x14ac:dyDescent="0.25">
      <c r="B473" s="885" t="s">
        <v>2171</v>
      </c>
      <c r="C473" s="598" t="s">
        <v>2026</v>
      </c>
      <c r="D473" s="599"/>
      <c r="E473" s="517" t="s">
        <v>216</v>
      </c>
      <c r="F473" s="459">
        <v>0</v>
      </c>
      <c r="G473" s="459">
        <v>0</v>
      </c>
      <c r="H473" s="459">
        <v>10</v>
      </c>
      <c r="I473" s="459">
        <v>10</v>
      </c>
      <c r="J473" s="460">
        <v>10</v>
      </c>
      <c r="K473" s="460">
        <v>10</v>
      </c>
      <c r="L473" s="460">
        <v>10</v>
      </c>
      <c r="M473" s="460">
        <v>10</v>
      </c>
      <c r="N473" s="460">
        <v>10</v>
      </c>
      <c r="O473" s="460">
        <v>10</v>
      </c>
      <c r="P473" s="460">
        <v>10</v>
      </c>
      <c r="Q473" s="460">
        <v>0</v>
      </c>
      <c r="R473" s="460">
        <v>0</v>
      </c>
      <c r="S473" s="460">
        <v>0</v>
      </c>
      <c r="T473" s="460">
        <v>0</v>
      </c>
      <c r="U473" s="460">
        <v>10</v>
      </c>
      <c r="V473" s="460"/>
      <c r="W473" s="460"/>
      <c r="X473" s="460">
        <f>SUM($F473:$U473)/100</f>
        <v>1</v>
      </c>
      <c r="Y473" s="1073"/>
      <c r="Z473" s="989"/>
    </row>
    <row r="474" spans="2:26" ht="49.15" customHeight="1" x14ac:dyDescent="0.25">
      <c r="B474" s="885"/>
      <c r="C474" s="600"/>
      <c r="D474" s="601"/>
      <c r="E474" s="502" t="s">
        <v>1664</v>
      </c>
      <c r="F474" s="461">
        <v>0</v>
      </c>
      <c r="G474" s="461">
        <v>0</v>
      </c>
      <c r="H474" s="461">
        <v>10</v>
      </c>
      <c r="I474" s="461">
        <v>10</v>
      </c>
      <c r="J474" s="461">
        <v>0</v>
      </c>
      <c r="K474" s="461">
        <v>0</v>
      </c>
      <c r="L474" s="461">
        <v>0</v>
      </c>
      <c r="M474" s="461">
        <v>0</v>
      </c>
      <c r="N474" s="461">
        <v>0</v>
      </c>
      <c r="O474" s="461">
        <v>0</v>
      </c>
      <c r="P474" s="461">
        <v>10</v>
      </c>
      <c r="Q474" s="461">
        <v>10</v>
      </c>
      <c r="R474" s="461">
        <v>10</v>
      </c>
      <c r="S474" s="461">
        <v>10</v>
      </c>
      <c r="T474" s="461">
        <v>10</v>
      </c>
      <c r="U474" s="461">
        <v>0</v>
      </c>
      <c r="V474" s="461"/>
      <c r="W474" s="461"/>
      <c r="X474" s="461">
        <f t="shared" ref="X474:X478" si="19">SUM($F474:$U474)/100</f>
        <v>0.7</v>
      </c>
      <c r="Y474" s="1073"/>
      <c r="Z474" s="989"/>
    </row>
    <row r="475" spans="2:26" ht="22.5" customHeight="1" x14ac:dyDescent="0.25">
      <c r="B475" s="885" t="s">
        <v>2172</v>
      </c>
      <c r="C475" s="606" t="s">
        <v>2027</v>
      </c>
      <c r="D475" s="607"/>
      <c r="E475" s="517" t="s">
        <v>216</v>
      </c>
      <c r="F475" s="459">
        <v>0</v>
      </c>
      <c r="G475" s="459">
        <v>0</v>
      </c>
      <c r="H475" s="459">
        <v>50</v>
      </c>
      <c r="I475" s="459">
        <v>0</v>
      </c>
      <c r="J475" s="460">
        <v>0</v>
      </c>
      <c r="K475" s="460">
        <v>0</v>
      </c>
      <c r="L475" s="460">
        <v>0</v>
      </c>
      <c r="M475" s="460">
        <v>0</v>
      </c>
      <c r="N475" s="460">
        <v>50</v>
      </c>
      <c r="O475" s="460">
        <v>0</v>
      </c>
      <c r="P475" s="460">
        <v>0</v>
      </c>
      <c r="Q475" s="460">
        <v>10</v>
      </c>
      <c r="R475" s="460">
        <v>10</v>
      </c>
      <c r="S475" s="460">
        <v>10</v>
      </c>
      <c r="T475" s="460">
        <v>0</v>
      </c>
      <c r="U475" s="460">
        <v>0</v>
      </c>
      <c r="V475" s="460"/>
      <c r="W475" s="460"/>
      <c r="X475" s="460">
        <f>SUM($F475:$U475)/100</f>
        <v>1.3</v>
      </c>
      <c r="Y475" s="1073"/>
      <c r="Z475" s="989"/>
    </row>
    <row r="476" spans="2:26" ht="23.25" customHeight="1" x14ac:dyDescent="0.25">
      <c r="B476" s="885"/>
      <c r="C476" s="610"/>
      <c r="D476" s="611"/>
      <c r="E476" s="502" t="s">
        <v>1664</v>
      </c>
      <c r="F476" s="461">
        <v>0</v>
      </c>
      <c r="G476" s="461">
        <v>0</v>
      </c>
      <c r="H476" s="461">
        <v>80</v>
      </c>
      <c r="I476" s="461">
        <v>0</v>
      </c>
      <c r="J476" s="461">
        <v>0</v>
      </c>
      <c r="K476" s="461">
        <v>0</v>
      </c>
      <c r="L476" s="461">
        <v>0</v>
      </c>
      <c r="M476" s="461">
        <v>0</v>
      </c>
      <c r="N476" s="461">
        <v>0</v>
      </c>
      <c r="O476" s="461">
        <v>0</v>
      </c>
      <c r="P476" s="461">
        <v>0</v>
      </c>
      <c r="Q476" s="461">
        <v>0</v>
      </c>
      <c r="R476" s="461">
        <v>0</v>
      </c>
      <c r="S476" s="461">
        <v>10</v>
      </c>
      <c r="T476" s="461">
        <v>10</v>
      </c>
      <c r="U476" s="461">
        <v>0</v>
      </c>
      <c r="V476" s="461"/>
      <c r="W476" s="461"/>
      <c r="X476" s="461">
        <f t="shared" si="19"/>
        <v>1</v>
      </c>
      <c r="Y476" s="1073"/>
      <c r="Z476" s="989"/>
    </row>
    <row r="477" spans="2:26" ht="19.5" customHeight="1" x14ac:dyDescent="0.25">
      <c r="B477" s="1047" t="s">
        <v>716</v>
      </c>
      <c r="C477" s="598" t="s">
        <v>1928</v>
      </c>
      <c r="D477" s="599"/>
      <c r="E477" s="517" t="s">
        <v>216</v>
      </c>
      <c r="F477" s="459">
        <v>0</v>
      </c>
      <c r="G477" s="459">
        <v>0</v>
      </c>
      <c r="H477" s="459">
        <v>0</v>
      </c>
      <c r="I477" s="459">
        <v>0</v>
      </c>
      <c r="J477" s="460">
        <v>0</v>
      </c>
      <c r="K477" s="460">
        <v>0</v>
      </c>
      <c r="L477" s="460">
        <v>0</v>
      </c>
      <c r="M477" s="460">
        <v>0</v>
      </c>
      <c r="N477" s="460">
        <v>0</v>
      </c>
      <c r="O477" s="460">
        <v>0</v>
      </c>
      <c r="P477" s="460">
        <v>0</v>
      </c>
      <c r="Q477" s="460">
        <v>10</v>
      </c>
      <c r="R477" s="460">
        <v>10</v>
      </c>
      <c r="S477" s="460">
        <v>15</v>
      </c>
      <c r="T477" s="460">
        <v>20</v>
      </c>
      <c r="U477" s="460">
        <v>30</v>
      </c>
      <c r="V477" s="460"/>
      <c r="W477" s="460"/>
      <c r="X477" s="460">
        <f t="shared" si="19"/>
        <v>0.85</v>
      </c>
      <c r="Y477" s="1073"/>
      <c r="Z477" s="989"/>
    </row>
    <row r="478" spans="2:26" ht="26.25" customHeight="1" x14ac:dyDescent="0.25">
      <c r="B478" s="1048"/>
      <c r="C478" s="600"/>
      <c r="D478" s="601"/>
      <c r="E478" s="502" t="s">
        <v>1664</v>
      </c>
      <c r="F478" s="461">
        <v>0</v>
      </c>
      <c r="G478" s="461">
        <v>0</v>
      </c>
      <c r="H478" s="461">
        <v>0</v>
      </c>
      <c r="I478" s="461">
        <v>0</v>
      </c>
      <c r="J478" s="461">
        <v>0</v>
      </c>
      <c r="K478" s="461">
        <v>0</v>
      </c>
      <c r="L478" s="461">
        <v>0</v>
      </c>
      <c r="M478" s="461">
        <v>0</v>
      </c>
      <c r="N478" s="461">
        <v>0</v>
      </c>
      <c r="O478" s="461">
        <v>0</v>
      </c>
      <c r="P478" s="461">
        <v>0</v>
      </c>
      <c r="Q478" s="461">
        <v>0</v>
      </c>
      <c r="R478" s="461">
        <v>40</v>
      </c>
      <c r="S478" s="461">
        <v>30</v>
      </c>
      <c r="T478" s="461">
        <v>20</v>
      </c>
      <c r="U478" s="461">
        <v>10</v>
      </c>
      <c r="V478" s="461"/>
      <c r="W478" s="461"/>
      <c r="X478" s="461">
        <f t="shared" si="19"/>
        <v>1</v>
      </c>
      <c r="Y478" s="1074"/>
      <c r="Z478" s="991"/>
    </row>
    <row r="479" spans="2:26" ht="19.5" customHeight="1" x14ac:dyDescent="0.25">
      <c r="B479" s="794" t="s">
        <v>659</v>
      </c>
      <c r="C479" s="1011" t="s">
        <v>921</v>
      </c>
      <c r="D479" s="930"/>
      <c r="E479" s="931"/>
      <c r="F479" s="720" t="s">
        <v>929</v>
      </c>
      <c r="G479" s="721"/>
      <c r="H479" s="1037" t="s">
        <v>1017</v>
      </c>
      <c r="I479" s="1038"/>
      <c r="J479" s="726" t="s">
        <v>1898</v>
      </c>
      <c r="K479" s="727"/>
      <c r="L479" s="728"/>
      <c r="M479" s="735">
        <v>0</v>
      </c>
      <c r="N479" s="736"/>
      <c r="O479" s="718">
        <v>8</v>
      </c>
      <c r="P479" s="726">
        <v>30</v>
      </c>
      <c r="Q479" s="727"/>
      <c r="R479" s="727"/>
      <c r="S479" s="727"/>
      <c r="T479" s="727"/>
      <c r="U479" s="728"/>
      <c r="V479" s="554"/>
      <c r="W479" s="554"/>
      <c r="X479" s="916">
        <f>M479/O479</f>
        <v>0</v>
      </c>
      <c r="Y479" s="455" t="s">
        <v>154</v>
      </c>
      <c r="Z479" s="456" t="s">
        <v>141</v>
      </c>
    </row>
    <row r="480" spans="2:26" ht="20.25" customHeight="1" x14ac:dyDescent="0.25">
      <c r="B480" s="795"/>
      <c r="C480" s="829"/>
      <c r="D480" s="830"/>
      <c r="E480" s="831"/>
      <c r="F480" s="722"/>
      <c r="G480" s="723"/>
      <c r="H480" s="1039"/>
      <c r="I480" s="1040"/>
      <c r="J480" s="729"/>
      <c r="K480" s="730"/>
      <c r="L480" s="731"/>
      <c r="M480" s="737"/>
      <c r="N480" s="738"/>
      <c r="O480" s="719"/>
      <c r="P480" s="729"/>
      <c r="Q480" s="730"/>
      <c r="R480" s="730"/>
      <c r="S480" s="730"/>
      <c r="T480" s="730"/>
      <c r="U480" s="731"/>
      <c r="V480" s="555"/>
      <c r="W480" s="555"/>
      <c r="X480" s="864"/>
      <c r="Y480" s="455" t="s">
        <v>157</v>
      </c>
      <c r="Z480" s="456" t="s">
        <v>142</v>
      </c>
    </row>
    <row r="481" spans="2:26" ht="19.5" customHeight="1" x14ac:dyDescent="0.25">
      <c r="B481" s="795"/>
      <c r="C481" s="829"/>
      <c r="D481" s="830"/>
      <c r="E481" s="831"/>
      <c r="F481" s="722"/>
      <c r="G481" s="723"/>
      <c r="H481" s="1039"/>
      <c r="I481" s="1040"/>
      <c r="J481" s="729"/>
      <c r="K481" s="730"/>
      <c r="L481" s="731"/>
      <c r="M481" s="714">
        <f>X484+X486+X488+X490+X492+X494+X496+X498+X502</f>
        <v>8.8000000000000007</v>
      </c>
      <c r="N481" s="715"/>
      <c r="O481" s="718">
        <f>X483+X485+X487+X489+X491+X493+X495+X497+X501</f>
        <v>9</v>
      </c>
      <c r="P481" s="729"/>
      <c r="Q481" s="730"/>
      <c r="R481" s="730"/>
      <c r="S481" s="730"/>
      <c r="T481" s="730"/>
      <c r="U481" s="731"/>
      <c r="V481" s="555"/>
      <c r="W481" s="555"/>
      <c r="X481" s="928">
        <f>M481/O481</f>
        <v>0.97777777777777786</v>
      </c>
      <c r="Y481" s="457" t="s">
        <v>162</v>
      </c>
      <c r="Z481" s="456" t="s">
        <v>145</v>
      </c>
    </row>
    <row r="482" spans="2:26" ht="19.5" customHeight="1" x14ac:dyDescent="0.25">
      <c r="B482" s="796"/>
      <c r="C482" s="832"/>
      <c r="D482" s="833"/>
      <c r="E482" s="834"/>
      <c r="F482" s="724"/>
      <c r="G482" s="725"/>
      <c r="H482" s="1041"/>
      <c r="I482" s="1042"/>
      <c r="J482" s="732"/>
      <c r="K482" s="733"/>
      <c r="L482" s="734"/>
      <c r="M482" s="716"/>
      <c r="N482" s="717"/>
      <c r="O482" s="719"/>
      <c r="P482" s="732"/>
      <c r="Q482" s="733"/>
      <c r="R482" s="733"/>
      <c r="S482" s="733"/>
      <c r="T482" s="733"/>
      <c r="U482" s="734"/>
      <c r="V482" s="556"/>
      <c r="W482" s="556"/>
      <c r="X482" s="929"/>
      <c r="Y482" s="455" t="s">
        <v>828</v>
      </c>
      <c r="Z482" s="456" t="s">
        <v>146</v>
      </c>
    </row>
    <row r="483" spans="2:26" ht="19.5" customHeight="1" x14ac:dyDescent="0.25">
      <c r="B483" s="886" t="s">
        <v>717</v>
      </c>
      <c r="C483" s="620" t="s">
        <v>1690</v>
      </c>
      <c r="D483" s="621"/>
      <c r="E483" s="462" t="s">
        <v>216</v>
      </c>
      <c r="F483" s="459">
        <v>100</v>
      </c>
      <c r="G483" s="459">
        <v>0</v>
      </c>
      <c r="H483" s="459">
        <v>0</v>
      </c>
      <c r="I483" s="459">
        <v>0</v>
      </c>
      <c r="J483" s="460">
        <v>0</v>
      </c>
      <c r="K483" s="460">
        <v>0</v>
      </c>
      <c r="L483" s="460">
        <v>0</v>
      </c>
      <c r="M483" s="460">
        <v>0</v>
      </c>
      <c r="N483" s="460">
        <v>0</v>
      </c>
      <c r="O483" s="460">
        <v>0</v>
      </c>
      <c r="P483" s="460">
        <v>0</v>
      </c>
      <c r="Q483" s="460">
        <v>0</v>
      </c>
      <c r="R483" s="460">
        <v>0</v>
      </c>
      <c r="S483" s="460">
        <v>0</v>
      </c>
      <c r="T483" s="460">
        <v>0</v>
      </c>
      <c r="U483" s="460">
        <v>0</v>
      </c>
      <c r="V483" s="460"/>
      <c r="W483" s="460"/>
      <c r="X483" s="460">
        <f>SUM($F483:$U483)/100</f>
        <v>1</v>
      </c>
      <c r="Y483" s="986"/>
      <c r="Z483" s="987"/>
    </row>
    <row r="484" spans="2:26" ht="19.5" customHeight="1" x14ac:dyDescent="0.25">
      <c r="B484" s="887"/>
      <c r="C484" s="622"/>
      <c r="D484" s="623"/>
      <c r="E484" s="512" t="s">
        <v>1664</v>
      </c>
      <c r="F484" s="461">
        <v>100</v>
      </c>
      <c r="G484" s="461">
        <v>0</v>
      </c>
      <c r="H484" s="461">
        <v>0</v>
      </c>
      <c r="I484" s="461">
        <v>0</v>
      </c>
      <c r="J484" s="461">
        <v>0</v>
      </c>
      <c r="K484" s="461">
        <v>0</v>
      </c>
      <c r="L484" s="461">
        <v>0</v>
      </c>
      <c r="M484" s="461">
        <v>0</v>
      </c>
      <c r="N484" s="461">
        <v>0</v>
      </c>
      <c r="O484" s="461">
        <v>0</v>
      </c>
      <c r="P484" s="461">
        <v>0</v>
      </c>
      <c r="Q484" s="461">
        <v>0</v>
      </c>
      <c r="R484" s="461">
        <v>0</v>
      </c>
      <c r="S484" s="461">
        <v>0</v>
      </c>
      <c r="T484" s="461">
        <v>0</v>
      </c>
      <c r="U484" s="461">
        <v>0</v>
      </c>
      <c r="V484" s="461"/>
      <c r="W484" s="461"/>
      <c r="X484" s="461">
        <f t="shared" ref="X484:X502" si="20">SUM($F484:$U484)/100</f>
        <v>1</v>
      </c>
      <c r="Y484" s="988"/>
      <c r="Z484" s="989"/>
    </row>
    <row r="485" spans="2:26" ht="19.5" customHeight="1" x14ac:dyDescent="0.25">
      <c r="B485" s="886" t="s">
        <v>718</v>
      </c>
      <c r="C485" s="624" t="s">
        <v>1691</v>
      </c>
      <c r="D485" s="625"/>
      <c r="E485" s="462" t="s">
        <v>216</v>
      </c>
      <c r="F485" s="459">
        <v>100</v>
      </c>
      <c r="G485" s="459">
        <v>0</v>
      </c>
      <c r="H485" s="459">
        <v>0</v>
      </c>
      <c r="I485" s="459">
        <v>0</v>
      </c>
      <c r="J485" s="460">
        <v>0</v>
      </c>
      <c r="K485" s="460">
        <v>0</v>
      </c>
      <c r="L485" s="460">
        <v>0</v>
      </c>
      <c r="M485" s="460">
        <v>0</v>
      </c>
      <c r="N485" s="460">
        <v>0</v>
      </c>
      <c r="O485" s="460">
        <v>0</v>
      </c>
      <c r="P485" s="460">
        <v>0</v>
      </c>
      <c r="Q485" s="460">
        <v>0</v>
      </c>
      <c r="R485" s="460">
        <v>0</v>
      </c>
      <c r="S485" s="460">
        <v>0</v>
      </c>
      <c r="T485" s="460">
        <v>0</v>
      </c>
      <c r="U485" s="460">
        <v>0</v>
      </c>
      <c r="V485" s="460"/>
      <c r="W485" s="460"/>
      <c r="X485" s="460">
        <f t="shared" si="20"/>
        <v>1</v>
      </c>
      <c r="Y485" s="988"/>
      <c r="Z485" s="989"/>
    </row>
    <row r="486" spans="2:26" ht="19.5" customHeight="1" x14ac:dyDescent="0.25">
      <c r="B486" s="887"/>
      <c r="C486" s="626"/>
      <c r="D486" s="627"/>
      <c r="E486" s="512" t="s">
        <v>1664</v>
      </c>
      <c r="F486" s="461">
        <v>100</v>
      </c>
      <c r="G486" s="461">
        <v>0</v>
      </c>
      <c r="H486" s="461">
        <v>0</v>
      </c>
      <c r="I486" s="461">
        <v>0</v>
      </c>
      <c r="J486" s="461">
        <v>0</v>
      </c>
      <c r="K486" s="461">
        <v>0</v>
      </c>
      <c r="L486" s="461">
        <v>0</v>
      </c>
      <c r="M486" s="461">
        <v>0</v>
      </c>
      <c r="N486" s="461">
        <v>0</v>
      </c>
      <c r="O486" s="461">
        <v>0</v>
      </c>
      <c r="P486" s="461">
        <v>0</v>
      </c>
      <c r="Q486" s="461">
        <v>0</v>
      </c>
      <c r="R486" s="461">
        <v>0</v>
      </c>
      <c r="S486" s="461">
        <v>0</v>
      </c>
      <c r="T486" s="461">
        <v>0</v>
      </c>
      <c r="U486" s="461">
        <v>0</v>
      </c>
      <c r="V486" s="461"/>
      <c r="W486" s="461"/>
      <c r="X486" s="461">
        <f t="shared" si="20"/>
        <v>1</v>
      </c>
      <c r="Y486" s="988"/>
      <c r="Z486" s="989"/>
    </row>
    <row r="487" spans="2:26" ht="19.5" customHeight="1" x14ac:dyDescent="0.25">
      <c r="B487" s="886" t="s">
        <v>719</v>
      </c>
      <c r="C487" s="616" t="s">
        <v>1692</v>
      </c>
      <c r="D487" s="617"/>
      <c r="E487" s="462" t="s">
        <v>216</v>
      </c>
      <c r="F487" s="459">
        <v>100</v>
      </c>
      <c r="G487" s="459">
        <v>0</v>
      </c>
      <c r="H487" s="459">
        <v>0</v>
      </c>
      <c r="I487" s="459">
        <v>0</v>
      </c>
      <c r="J487" s="460">
        <v>0</v>
      </c>
      <c r="K487" s="460">
        <v>0</v>
      </c>
      <c r="L487" s="460">
        <v>0</v>
      </c>
      <c r="M487" s="460">
        <v>0</v>
      </c>
      <c r="N487" s="460">
        <v>0</v>
      </c>
      <c r="O487" s="460">
        <v>0</v>
      </c>
      <c r="P487" s="460">
        <v>0</v>
      </c>
      <c r="Q487" s="461">
        <v>0</v>
      </c>
      <c r="R487" s="461">
        <v>0</v>
      </c>
      <c r="S487" s="461">
        <v>0</v>
      </c>
      <c r="T487" s="461">
        <v>0</v>
      </c>
      <c r="U487" s="460">
        <v>0</v>
      </c>
      <c r="V487" s="460"/>
      <c r="W487" s="460"/>
      <c r="X487" s="460">
        <f t="shared" si="20"/>
        <v>1</v>
      </c>
      <c r="Y487" s="988"/>
      <c r="Z487" s="989"/>
    </row>
    <row r="488" spans="2:26" ht="19.5" customHeight="1" x14ac:dyDescent="0.25">
      <c r="B488" s="887"/>
      <c r="C488" s="618"/>
      <c r="D488" s="619"/>
      <c r="E488" s="512" t="s">
        <v>1664</v>
      </c>
      <c r="F488" s="461">
        <v>100</v>
      </c>
      <c r="G488" s="461">
        <v>0</v>
      </c>
      <c r="H488" s="461">
        <v>0</v>
      </c>
      <c r="I488" s="461">
        <v>0</v>
      </c>
      <c r="J488" s="461">
        <v>0</v>
      </c>
      <c r="K488" s="461">
        <v>0</v>
      </c>
      <c r="L488" s="461">
        <v>0</v>
      </c>
      <c r="M488" s="461">
        <v>0</v>
      </c>
      <c r="N488" s="461">
        <v>0</v>
      </c>
      <c r="O488" s="461">
        <v>0</v>
      </c>
      <c r="P488" s="461">
        <v>0</v>
      </c>
      <c r="Q488" s="460">
        <v>0</v>
      </c>
      <c r="R488" s="460">
        <v>0</v>
      </c>
      <c r="S488" s="460">
        <v>0</v>
      </c>
      <c r="T488" s="460">
        <v>0</v>
      </c>
      <c r="U488" s="461">
        <v>0</v>
      </c>
      <c r="V488" s="461"/>
      <c r="W488" s="461"/>
      <c r="X488" s="461">
        <f t="shared" si="20"/>
        <v>1</v>
      </c>
      <c r="Y488" s="988"/>
      <c r="Z488" s="989"/>
    </row>
    <row r="489" spans="2:26" ht="19.5" customHeight="1" x14ac:dyDescent="0.25">
      <c r="B489" s="886" t="s">
        <v>1694</v>
      </c>
      <c r="C489" s="624" t="s">
        <v>1693</v>
      </c>
      <c r="D489" s="625"/>
      <c r="E489" s="462" t="s">
        <v>216</v>
      </c>
      <c r="F489" s="459">
        <v>100</v>
      </c>
      <c r="G489" s="459">
        <v>0</v>
      </c>
      <c r="H489" s="459">
        <v>0</v>
      </c>
      <c r="I489" s="459">
        <v>0</v>
      </c>
      <c r="J489" s="460">
        <v>0</v>
      </c>
      <c r="K489" s="460">
        <v>0</v>
      </c>
      <c r="L489" s="460">
        <v>0</v>
      </c>
      <c r="M489" s="460">
        <v>0</v>
      </c>
      <c r="N489" s="460">
        <v>0</v>
      </c>
      <c r="O489" s="460">
        <v>0</v>
      </c>
      <c r="P489" s="460">
        <v>0</v>
      </c>
      <c r="Q489" s="461">
        <v>0</v>
      </c>
      <c r="R489" s="461">
        <v>0</v>
      </c>
      <c r="S489" s="461">
        <v>0</v>
      </c>
      <c r="T489" s="461">
        <v>0</v>
      </c>
      <c r="U489" s="460">
        <v>0</v>
      </c>
      <c r="V489" s="460"/>
      <c r="W489" s="460"/>
      <c r="X489" s="460">
        <f t="shared" si="20"/>
        <v>1</v>
      </c>
      <c r="Y489" s="988"/>
      <c r="Z489" s="989"/>
    </row>
    <row r="490" spans="2:26" ht="19.5" customHeight="1" x14ac:dyDescent="0.25">
      <c r="B490" s="887"/>
      <c r="C490" s="626"/>
      <c r="D490" s="627"/>
      <c r="E490" s="512" t="s">
        <v>1664</v>
      </c>
      <c r="F490" s="461">
        <v>100</v>
      </c>
      <c r="G490" s="461">
        <v>0</v>
      </c>
      <c r="H490" s="461">
        <v>0</v>
      </c>
      <c r="I490" s="461">
        <v>0</v>
      </c>
      <c r="J490" s="461">
        <v>0</v>
      </c>
      <c r="K490" s="461">
        <v>0</v>
      </c>
      <c r="L490" s="461">
        <v>0</v>
      </c>
      <c r="M490" s="461">
        <v>0</v>
      </c>
      <c r="N490" s="461">
        <v>0</v>
      </c>
      <c r="O490" s="461">
        <v>0</v>
      </c>
      <c r="P490" s="461">
        <v>0</v>
      </c>
      <c r="Q490" s="461">
        <v>0</v>
      </c>
      <c r="R490" s="461">
        <v>0</v>
      </c>
      <c r="S490" s="461">
        <v>0</v>
      </c>
      <c r="T490" s="461">
        <v>0</v>
      </c>
      <c r="U490" s="461">
        <v>0</v>
      </c>
      <c r="V490" s="461"/>
      <c r="W490" s="461"/>
      <c r="X490" s="461">
        <f t="shared" si="20"/>
        <v>1</v>
      </c>
      <c r="Y490" s="988"/>
      <c r="Z490" s="989"/>
    </row>
    <row r="491" spans="2:26" ht="19.5" customHeight="1" x14ac:dyDescent="0.25">
      <c r="B491" s="886" t="s">
        <v>1696</v>
      </c>
      <c r="C491" s="616" t="s">
        <v>1695</v>
      </c>
      <c r="D491" s="617"/>
      <c r="E491" s="462" t="s">
        <v>216</v>
      </c>
      <c r="F491" s="459">
        <v>100</v>
      </c>
      <c r="G491" s="459">
        <v>0</v>
      </c>
      <c r="H491" s="459">
        <v>0</v>
      </c>
      <c r="I491" s="459">
        <v>0</v>
      </c>
      <c r="J491" s="460">
        <v>0</v>
      </c>
      <c r="K491" s="460">
        <v>0</v>
      </c>
      <c r="L491" s="460">
        <v>0</v>
      </c>
      <c r="M491" s="460">
        <v>0</v>
      </c>
      <c r="N491" s="460">
        <v>0</v>
      </c>
      <c r="O491" s="460">
        <v>0</v>
      </c>
      <c r="P491" s="460">
        <v>0</v>
      </c>
      <c r="Q491" s="460">
        <v>0</v>
      </c>
      <c r="R491" s="460">
        <v>0</v>
      </c>
      <c r="S491" s="460">
        <v>0</v>
      </c>
      <c r="T491" s="460">
        <v>0</v>
      </c>
      <c r="U491" s="460">
        <v>0</v>
      </c>
      <c r="V491" s="460"/>
      <c r="W491" s="460"/>
      <c r="X491" s="460">
        <f t="shared" si="20"/>
        <v>1</v>
      </c>
      <c r="Y491" s="988"/>
      <c r="Z491" s="989"/>
    </row>
    <row r="492" spans="2:26" ht="19.5" customHeight="1" x14ac:dyDescent="0.25">
      <c r="B492" s="887"/>
      <c r="C492" s="618"/>
      <c r="D492" s="619"/>
      <c r="E492" s="512" t="s">
        <v>1664</v>
      </c>
      <c r="F492" s="461">
        <v>100</v>
      </c>
      <c r="G492" s="461">
        <v>0</v>
      </c>
      <c r="H492" s="461">
        <v>0</v>
      </c>
      <c r="I492" s="461">
        <v>0</v>
      </c>
      <c r="J492" s="461">
        <v>0</v>
      </c>
      <c r="K492" s="461">
        <v>0</v>
      </c>
      <c r="L492" s="461">
        <v>0</v>
      </c>
      <c r="M492" s="461">
        <v>0</v>
      </c>
      <c r="N492" s="461">
        <v>0</v>
      </c>
      <c r="O492" s="461">
        <v>0</v>
      </c>
      <c r="P492" s="461">
        <v>0</v>
      </c>
      <c r="Q492" s="461">
        <v>0</v>
      </c>
      <c r="R492" s="461">
        <v>0</v>
      </c>
      <c r="S492" s="461">
        <v>0</v>
      </c>
      <c r="T492" s="461">
        <v>0</v>
      </c>
      <c r="U492" s="461">
        <v>0</v>
      </c>
      <c r="V492" s="461"/>
      <c r="W492" s="461"/>
      <c r="X492" s="461">
        <f t="shared" si="20"/>
        <v>1</v>
      </c>
      <c r="Y492" s="988"/>
      <c r="Z492" s="989"/>
    </row>
    <row r="493" spans="2:26" ht="19.5" customHeight="1" x14ac:dyDescent="0.25">
      <c r="B493" s="886" t="s">
        <v>1698</v>
      </c>
      <c r="C493" s="624" t="s">
        <v>1697</v>
      </c>
      <c r="D493" s="625"/>
      <c r="E493" s="462" t="s">
        <v>216</v>
      </c>
      <c r="F493" s="459">
        <v>100</v>
      </c>
      <c r="G493" s="459">
        <v>0</v>
      </c>
      <c r="H493" s="459">
        <v>0</v>
      </c>
      <c r="I493" s="459">
        <v>0</v>
      </c>
      <c r="J493" s="460">
        <v>0</v>
      </c>
      <c r="K493" s="460">
        <v>0</v>
      </c>
      <c r="L493" s="460">
        <v>0</v>
      </c>
      <c r="M493" s="460">
        <v>0</v>
      </c>
      <c r="N493" s="460">
        <v>0</v>
      </c>
      <c r="O493" s="460">
        <v>0</v>
      </c>
      <c r="P493" s="460">
        <v>0</v>
      </c>
      <c r="Q493" s="461">
        <v>0</v>
      </c>
      <c r="R493" s="461">
        <v>0</v>
      </c>
      <c r="S493" s="461">
        <v>0</v>
      </c>
      <c r="T493" s="461">
        <v>0</v>
      </c>
      <c r="U493" s="460">
        <v>0</v>
      </c>
      <c r="V493" s="460"/>
      <c r="W493" s="460"/>
      <c r="X493" s="460">
        <f t="shared" si="20"/>
        <v>1</v>
      </c>
      <c r="Y493" s="988"/>
      <c r="Z493" s="989"/>
    </row>
    <row r="494" spans="2:26" ht="19.5" customHeight="1" x14ac:dyDescent="0.25">
      <c r="B494" s="887"/>
      <c r="C494" s="626"/>
      <c r="D494" s="627"/>
      <c r="E494" s="512" t="s">
        <v>1664</v>
      </c>
      <c r="F494" s="461">
        <v>100</v>
      </c>
      <c r="G494" s="461">
        <v>0</v>
      </c>
      <c r="H494" s="461">
        <v>0</v>
      </c>
      <c r="I494" s="461">
        <v>0</v>
      </c>
      <c r="J494" s="461">
        <v>0</v>
      </c>
      <c r="K494" s="461">
        <v>0</v>
      </c>
      <c r="L494" s="461">
        <v>0</v>
      </c>
      <c r="M494" s="461">
        <v>0</v>
      </c>
      <c r="N494" s="461">
        <v>0</v>
      </c>
      <c r="O494" s="461">
        <v>0</v>
      </c>
      <c r="P494" s="461">
        <v>0</v>
      </c>
      <c r="Q494" s="460">
        <v>0</v>
      </c>
      <c r="R494" s="460">
        <v>0</v>
      </c>
      <c r="S494" s="460">
        <v>0</v>
      </c>
      <c r="T494" s="460">
        <v>0</v>
      </c>
      <c r="U494" s="461">
        <v>0</v>
      </c>
      <c r="V494" s="461"/>
      <c r="W494" s="461"/>
      <c r="X494" s="461">
        <f t="shared" si="20"/>
        <v>1</v>
      </c>
      <c r="Y494" s="988"/>
      <c r="Z494" s="989"/>
    </row>
    <row r="495" spans="2:26" ht="19.5" customHeight="1" x14ac:dyDescent="0.25">
      <c r="B495" s="886" t="s">
        <v>1700</v>
      </c>
      <c r="C495" s="616" t="s">
        <v>1699</v>
      </c>
      <c r="D495" s="617"/>
      <c r="E495" s="462" t="s">
        <v>216</v>
      </c>
      <c r="F495" s="459">
        <v>100</v>
      </c>
      <c r="G495" s="459">
        <v>0</v>
      </c>
      <c r="H495" s="459">
        <v>0</v>
      </c>
      <c r="I495" s="459">
        <v>0</v>
      </c>
      <c r="J495" s="460">
        <v>0</v>
      </c>
      <c r="K495" s="460">
        <v>0</v>
      </c>
      <c r="L495" s="460">
        <v>0</v>
      </c>
      <c r="M495" s="460">
        <v>0</v>
      </c>
      <c r="N495" s="460">
        <v>0</v>
      </c>
      <c r="O495" s="460">
        <v>0</v>
      </c>
      <c r="P495" s="460">
        <v>0</v>
      </c>
      <c r="Q495" s="461">
        <v>0</v>
      </c>
      <c r="R495" s="461">
        <v>0</v>
      </c>
      <c r="S495" s="461">
        <v>0</v>
      </c>
      <c r="T495" s="461">
        <v>0</v>
      </c>
      <c r="U495" s="460">
        <v>0</v>
      </c>
      <c r="V495" s="460"/>
      <c r="W495" s="460"/>
      <c r="X495" s="460">
        <f t="shared" si="20"/>
        <v>1</v>
      </c>
      <c r="Y495" s="988"/>
      <c r="Z495" s="989"/>
    </row>
    <row r="496" spans="2:26" ht="19.5" customHeight="1" x14ac:dyDescent="0.25">
      <c r="B496" s="887"/>
      <c r="C496" s="618"/>
      <c r="D496" s="619"/>
      <c r="E496" s="512" t="s">
        <v>1664</v>
      </c>
      <c r="F496" s="461">
        <v>100</v>
      </c>
      <c r="G496" s="461">
        <v>0</v>
      </c>
      <c r="H496" s="461">
        <v>0</v>
      </c>
      <c r="I496" s="461">
        <v>0</v>
      </c>
      <c r="J496" s="461">
        <v>0</v>
      </c>
      <c r="K496" s="461">
        <v>0</v>
      </c>
      <c r="L496" s="461">
        <v>0</v>
      </c>
      <c r="M496" s="461">
        <v>0</v>
      </c>
      <c r="N496" s="461">
        <v>0</v>
      </c>
      <c r="O496" s="461">
        <v>0</v>
      </c>
      <c r="P496" s="461">
        <v>0</v>
      </c>
      <c r="Q496" s="461">
        <v>0</v>
      </c>
      <c r="R496" s="461">
        <v>0</v>
      </c>
      <c r="S496" s="461">
        <v>0</v>
      </c>
      <c r="T496" s="461">
        <v>0</v>
      </c>
      <c r="U496" s="461">
        <v>0</v>
      </c>
      <c r="V496" s="461"/>
      <c r="W496" s="461"/>
      <c r="X496" s="461">
        <f t="shared" si="20"/>
        <v>1</v>
      </c>
      <c r="Y496" s="988"/>
      <c r="Z496" s="989"/>
    </row>
    <row r="497" spans="2:26" x14ac:dyDescent="0.25">
      <c r="B497" s="886" t="s">
        <v>1878</v>
      </c>
      <c r="C497" s="624" t="s">
        <v>1701</v>
      </c>
      <c r="D497" s="625"/>
      <c r="E497" s="462" t="s">
        <v>216</v>
      </c>
      <c r="F497" s="459">
        <v>100</v>
      </c>
      <c r="G497" s="459">
        <v>0</v>
      </c>
      <c r="H497" s="459">
        <v>0</v>
      </c>
      <c r="I497" s="459">
        <v>0</v>
      </c>
      <c r="J497" s="460">
        <v>0</v>
      </c>
      <c r="K497" s="460">
        <v>0</v>
      </c>
      <c r="L497" s="460">
        <v>0</v>
      </c>
      <c r="M497" s="460">
        <v>0</v>
      </c>
      <c r="N497" s="460">
        <v>0</v>
      </c>
      <c r="O497" s="460">
        <v>0</v>
      </c>
      <c r="P497" s="460">
        <v>0</v>
      </c>
      <c r="Q497" s="460">
        <v>0</v>
      </c>
      <c r="R497" s="460">
        <v>0</v>
      </c>
      <c r="S497" s="460">
        <v>0</v>
      </c>
      <c r="T497" s="460">
        <v>0</v>
      </c>
      <c r="U497" s="460">
        <v>0</v>
      </c>
      <c r="V497" s="460"/>
      <c r="W497" s="460"/>
      <c r="X497" s="460">
        <f t="shared" si="20"/>
        <v>1</v>
      </c>
      <c r="Y497" s="988"/>
      <c r="Z497" s="989"/>
    </row>
    <row r="498" spans="2:26" x14ac:dyDescent="0.25">
      <c r="B498" s="887"/>
      <c r="C498" s="626"/>
      <c r="D498" s="627"/>
      <c r="E498" s="512" t="s">
        <v>1664</v>
      </c>
      <c r="F498" s="461">
        <v>100</v>
      </c>
      <c r="G498" s="461">
        <v>0</v>
      </c>
      <c r="H498" s="461">
        <v>0</v>
      </c>
      <c r="I498" s="461">
        <v>0</v>
      </c>
      <c r="J498" s="461">
        <v>0</v>
      </c>
      <c r="K498" s="461">
        <v>0</v>
      </c>
      <c r="L498" s="461">
        <v>0</v>
      </c>
      <c r="M498" s="461">
        <v>0</v>
      </c>
      <c r="N498" s="461">
        <v>0</v>
      </c>
      <c r="O498" s="461">
        <v>0</v>
      </c>
      <c r="P498" s="461">
        <v>0</v>
      </c>
      <c r="Q498" s="461">
        <v>0</v>
      </c>
      <c r="R498" s="461">
        <v>0</v>
      </c>
      <c r="S498" s="461">
        <v>0</v>
      </c>
      <c r="T498" s="461">
        <v>0</v>
      </c>
      <c r="U498" s="461">
        <v>0</v>
      </c>
      <c r="V498" s="461"/>
      <c r="W498" s="461"/>
      <c r="X498" s="461">
        <f t="shared" si="20"/>
        <v>1</v>
      </c>
      <c r="Y498" s="988"/>
      <c r="Z498" s="989"/>
    </row>
    <row r="499" spans="2:26" ht="41.25" hidden="1" customHeight="1" x14ac:dyDescent="0.25">
      <c r="B499" s="700" t="s">
        <v>1878</v>
      </c>
      <c r="C499" s="1055" t="s">
        <v>1779</v>
      </c>
      <c r="D499" s="1056"/>
      <c r="E499" s="992"/>
      <c r="F499" s="815"/>
      <c r="G499" s="815"/>
      <c r="H499" s="815"/>
      <c r="I499" s="815"/>
      <c r="J499" s="815"/>
      <c r="K499" s="815"/>
      <c r="L499" s="815"/>
      <c r="M499" s="815"/>
      <c r="N499" s="815"/>
      <c r="O499" s="815"/>
      <c r="P499" s="815"/>
      <c r="Q499" s="815"/>
      <c r="R499" s="815"/>
      <c r="S499" s="815"/>
      <c r="T499" s="815"/>
      <c r="U499" s="815"/>
      <c r="V499" s="815"/>
      <c r="W499" s="815"/>
      <c r="X499" s="816"/>
      <c r="Y499" s="988"/>
      <c r="Z499" s="989"/>
    </row>
    <row r="500" spans="2:26" ht="37.5" hidden="1" customHeight="1" x14ac:dyDescent="0.25">
      <c r="B500" s="701"/>
      <c r="C500" s="1057"/>
      <c r="D500" s="1058"/>
      <c r="E500" s="993"/>
      <c r="F500" s="817"/>
      <c r="G500" s="817"/>
      <c r="H500" s="817"/>
      <c r="I500" s="817"/>
      <c r="J500" s="817"/>
      <c r="K500" s="817"/>
      <c r="L500" s="817"/>
      <c r="M500" s="817"/>
      <c r="N500" s="817"/>
      <c r="O500" s="817"/>
      <c r="P500" s="817"/>
      <c r="Q500" s="817"/>
      <c r="R500" s="817"/>
      <c r="S500" s="817"/>
      <c r="T500" s="817"/>
      <c r="U500" s="817"/>
      <c r="V500" s="817"/>
      <c r="W500" s="817"/>
      <c r="X500" s="818"/>
      <c r="Y500" s="988"/>
      <c r="Z500" s="989"/>
    </row>
    <row r="501" spans="2:26" ht="101.25" customHeight="1" x14ac:dyDescent="0.25">
      <c r="B501" s="1045" t="s">
        <v>2173</v>
      </c>
      <c r="C501" s="1059" t="s">
        <v>2069</v>
      </c>
      <c r="D501" s="1060"/>
      <c r="E501" s="462" t="s">
        <v>216</v>
      </c>
      <c r="F501" s="514">
        <v>10</v>
      </c>
      <c r="G501" s="514">
        <v>10</v>
      </c>
      <c r="H501" s="514">
        <v>10</v>
      </c>
      <c r="I501" s="514">
        <v>5</v>
      </c>
      <c r="J501" s="514">
        <v>5</v>
      </c>
      <c r="K501" s="514">
        <v>10</v>
      </c>
      <c r="L501" s="514">
        <v>10</v>
      </c>
      <c r="M501" s="514">
        <v>5</v>
      </c>
      <c r="N501" s="514">
        <v>5</v>
      </c>
      <c r="O501" s="514">
        <v>10</v>
      </c>
      <c r="P501" s="514">
        <v>10</v>
      </c>
      <c r="Q501" s="514">
        <v>0</v>
      </c>
      <c r="R501" s="514">
        <v>0</v>
      </c>
      <c r="S501" s="514">
        <v>0</v>
      </c>
      <c r="T501" s="514">
        <v>0</v>
      </c>
      <c r="U501" s="514">
        <v>10</v>
      </c>
      <c r="V501" s="514"/>
      <c r="W501" s="514"/>
      <c r="X501" s="515">
        <f t="shared" si="20"/>
        <v>1</v>
      </c>
      <c r="Y501" s="988"/>
      <c r="Z501" s="989"/>
    </row>
    <row r="502" spans="2:26" ht="108" customHeight="1" x14ac:dyDescent="0.25">
      <c r="B502" s="1046"/>
      <c r="C502" s="1061"/>
      <c r="D502" s="1062"/>
      <c r="E502" s="512" t="s">
        <v>1664</v>
      </c>
      <c r="F502" s="461">
        <v>10</v>
      </c>
      <c r="G502" s="461">
        <v>10</v>
      </c>
      <c r="H502" s="461">
        <v>10</v>
      </c>
      <c r="I502" s="461">
        <v>5</v>
      </c>
      <c r="J502" s="461">
        <v>5</v>
      </c>
      <c r="K502" s="461">
        <v>10</v>
      </c>
      <c r="L502" s="461">
        <v>0</v>
      </c>
      <c r="M502" s="461">
        <v>0</v>
      </c>
      <c r="N502" s="461">
        <v>0</v>
      </c>
      <c r="O502" s="461">
        <v>0</v>
      </c>
      <c r="P502" s="461">
        <v>0</v>
      </c>
      <c r="Q502" s="461">
        <v>0</v>
      </c>
      <c r="R502" s="461">
        <v>5</v>
      </c>
      <c r="S502" s="461">
        <v>5</v>
      </c>
      <c r="T502" s="461">
        <v>10</v>
      </c>
      <c r="U502" s="461">
        <v>10</v>
      </c>
      <c r="V502" s="461"/>
      <c r="W502" s="461"/>
      <c r="X502" s="461">
        <f t="shared" si="20"/>
        <v>0.8</v>
      </c>
      <c r="Y502" s="990"/>
      <c r="Z502" s="991"/>
    </row>
    <row r="503" spans="2:26" ht="19.5" customHeight="1" x14ac:dyDescent="0.25">
      <c r="B503" s="692" t="s">
        <v>660</v>
      </c>
      <c r="C503" s="739" t="s">
        <v>922</v>
      </c>
      <c r="D503" s="740"/>
      <c r="E503" s="741"/>
      <c r="F503" s="720" t="s">
        <v>930</v>
      </c>
      <c r="G503" s="721"/>
      <c r="H503" s="720" t="s">
        <v>1018</v>
      </c>
      <c r="I503" s="721"/>
      <c r="J503" s="726" t="s">
        <v>1899</v>
      </c>
      <c r="K503" s="727"/>
      <c r="L503" s="728"/>
      <c r="M503" s="735">
        <v>0</v>
      </c>
      <c r="N503" s="736"/>
      <c r="O503" s="718">
        <v>11</v>
      </c>
      <c r="P503" s="905" t="s">
        <v>159</v>
      </c>
      <c r="Q503" s="906"/>
      <c r="R503" s="906"/>
      <c r="S503" s="906"/>
      <c r="T503" s="906"/>
      <c r="U503" s="907"/>
      <c r="V503" s="559"/>
      <c r="W503" s="559"/>
      <c r="X503" s="916">
        <f>M503/O503</f>
        <v>0</v>
      </c>
      <c r="Y503" s="455" t="s">
        <v>154</v>
      </c>
      <c r="Z503" s="456" t="s">
        <v>141</v>
      </c>
    </row>
    <row r="504" spans="2:26" ht="19.5" customHeight="1" x14ac:dyDescent="0.25">
      <c r="B504" s="693"/>
      <c r="C504" s="742"/>
      <c r="D504" s="743"/>
      <c r="E504" s="744"/>
      <c r="F504" s="722"/>
      <c r="G504" s="723"/>
      <c r="H504" s="722"/>
      <c r="I504" s="723"/>
      <c r="J504" s="729"/>
      <c r="K504" s="730"/>
      <c r="L504" s="731"/>
      <c r="M504" s="737"/>
      <c r="N504" s="738"/>
      <c r="O504" s="719"/>
      <c r="P504" s="908"/>
      <c r="Q504" s="909"/>
      <c r="R504" s="909"/>
      <c r="S504" s="909"/>
      <c r="T504" s="909"/>
      <c r="U504" s="910"/>
      <c r="V504" s="557"/>
      <c r="W504" s="557"/>
      <c r="X504" s="864"/>
      <c r="Y504" s="455" t="s">
        <v>157</v>
      </c>
      <c r="Z504" s="456" t="s">
        <v>142</v>
      </c>
    </row>
    <row r="505" spans="2:26" ht="19.5" customHeight="1" x14ac:dyDescent="0.25">
      <c r="B505" s="693"/>
      <c r="C505" s="742"/>
      <c r="D505" s="743"/>
      <c r="E505" s="744"/>
      <c r="F505" s="722"/>
      <c r="G505" s="723"/>
      <c r="H505" s="722"/>
      <c r="I505" s="723"/>
      <c r="J505" s="729"/>
      <c r="K505" s="730"/>
      <c r="L505" s="731"/>
      <c r="M505" s="714">
        <f>X508+X512+X514+X516+X518+X520+X522+X524+X526+X528+X532+X510</f>
        <v>9.68</v>
      </c>
      <c r="N505" s="715"/>
      <c r="O505" s="718">
        <f>X507+X511+X513+X515+X517+X519+X521+X523+X525+X527+X509+X531</f>
        <v>12</v>
      </c>
      <c r="P505" s="908"/>
      <c r="Q505" s="909"/>
      <c r="R505" s="909"/>
      <c r="S505" s="909"/>
      <c r="T505" s="909"/>
      <c r="U505" s="910"/>
      <c r="V505" s="557"/>
      <c r="W505" s="557"/>
      <c r="X505" s="928">
        <f>M505/O505</f>
        <v>0.80666666666666664</v>
      </c>
      <c r="Y505" s="457" t="s">
        <v>162</v>
      </c>
      <c r="Z505" s="456" t="s">
        <v>145</v>
      </c>
    </row>
    <row r="506" spans="2:26" ht="19.5" customHeight="1" x14ac:dyDescent="0.25">
      <c r="B506" s="693"/>
      <c r="C506" s="745"/>
      <c r="D506" s="746"/>
      <c r="E506" s="747"/>
      <c r="F506" s="724"/>
      <c r="G506" s="725"/>
      <c r="H506" s="724"/>
      <c r="I506" s="725"/>
      <c r="J506" s="732"/>
      <c r="K506" s="733"/>
      <c r="L506" s="734"/>
      <c r="M506" s="716"/>
      <c r="N506" s="717"/>
      <c r="O506" s="719"/>
      <c r="P506" s="911"/>
      <c r="Q506" s="912"/>
      <c r="R506" s="912"/>
      <c r="S506" s="912"/>
      <c r="T506" s="912"/>
      <c r="U506" s="913"/>
      <c r="V506" s="558"/>
      <c r="W506" s="558"/>
      <c r="X506" s="929"/>
      <c r="Y506" s="455" t="s">
        <v>828</v>
      </c>
      <c r="Z506" s="456" t="s">
        <v>146</v>
      </c>
    </row>
    <row r="507" spans="2:26" ht="19.5" customHeight="1" x14ac:dyDescent="0.25">
      <c r="B507" s="914" t="s">
        <v>730</v>
      </c>
      <c r="C507" s="616" t="s">
        <v>1702</v>
      </c>
      <c r="D507" s="617"/>
      <c r="E507" s="462" t="s">
        <v>216</v>
      </c>
      <c r="F507" s="459">
        <v>10</v>
      </c>
      <c r="G507" s="459">
        <v>30</v>
      </c>
      <c r="H507" s="459">
        <v>20</v>
      </c>
      <c r="I507" s="459">
        <v>40</v>
      </c>
      <c r="J507" s="460">
        <v>0</v>
      </c>
      <c r="K507" s="460">
        <v>0</v>
      </c>
      <c r="L507" s="460">
        <v>0</v>
      </c>
      <c r="M507" s="460">
        <v>0</v>
      </c>
      <c r="N507" s="460">
        <v>0</v>
      </c>
      <c r="O507" s="460">
        <v>0</v>
      </c>
      <c r="P507" s="460">
        <v>0</v>
      </c>
      <c r="Q507" s="460">
        <v>0</v>
      </c>
      <c r="R507" s="460">
        <v>0</v>
      </c>
      <c r="S507" s="460">
        <v>0</v>
      </c>
      <c r="T507" s="460">
        <v>0</v>
      </c>
      <c r="U507" s="460">
        <v>0</v>
      </c>
      <c r="V507" s="460"/>
      <c r="W507" s="460"/>
      <c r="X507" s="460">
        <f>SUM($F507:$U507)/100</f>
        <v>1</v>
      </c>
      <c r="Y507" s="986"/>
      <c r="Z507" s="987"/>
    </row>
    <row r="508" spans="2:26" ht="19.5" customHeight="1" x14ac:dyDescent="0.25">
      <c r="B508" s="915"/>
      <c r="C508" s="618"/>
      <c r="D508" s="619"/>
      <c r="E508" s="512" t="s">
        <v>1664</v>
      </c>
      <c r="F508" s="490">
        <v>10</v>
      </c>
      <c r="G508" s="490">
        <v>30</v>
      </c>
      <c r="H508" s="490">
        <v>20</v>
      </c>
      <c r="I508" s="490">
        <v>40</v>
      </c>
      <c r="J508" s="490">
        <v>0</v>
      </c>
      <c r="K508" s="490">
        <v>0</v>
      </c>
      <c r="L508" s="490">
        <v>0</v>
      </c>
      <c r="M508" s="490">
        <v>0</v>
      </c>
      <c r="N508" s="490">
        <v>0</v>
      </c>
      <c r="O508" s="490">
        <v>0</v>
      </c>
      <c r="P508" s="490">
        <v>0</v>
      </c>
      <c r="Q508" s="490">
        <v>0</v>
      </c>
      <c r="R508" s="490">
        <v>0</v>
      </c>
      <c r="S508" s="490">
        <v>0</v>
      </c>
      <c r="T508" s="490">
        <v>0</v>
      </c>
      <c r="U508" s="490">
        <v>0</v>
      </c>
      <c r="V508" s="490"/>
      <c r="W508" s="490"/>
      <c r="X508" s="461">
        <f t="shared" ref="X508:X510" si="21">SUM($F508:$U508)/100</f>
        <v>1</v>
      </c>
      <c r="Y508" s="988"/>
      <c r="Z508" s="989"/>
    </row>
    <row r="509" spans="2:26" ht="19.5" customHeight="1" x14ac:dyDescent="0.25">
      <c r="B509" s="914" t="s">
        <v>731</v>
      </c>
      <c r="C509" s="670" t="s">
        <v>1830</v>
      </c>
      <c r="D509" s="671"/>
      <c r="E509" s="462" t="s">
        <v>216</v>
      </c>
      <c r="F509" s="459">
        <v>0</v>
      </c>
      <c r="G509" s="459">
        <v>0</v>
      </c>
      <c r="H509" s="459">
        <v>0</v>
      </c>
      <c r="I509" s="459">
        <v>0</v>
      </c>
      <c r="J509" s="460">
        <v>0</v>
      </c>
      <c r="K509" s="460">
        <v>0</v>
      </c>
      <c r="L509" s="460">
        <v>10</v>
      </c>
      <c r="M509" s="460">
        <v>10</v>
      </c>
      <c r="N509" s="460">
        <v>20</v>
      </c>
      <c r="O509" s="460">
        <v>20</v>
      </c>
      <c r="P509" s="460">
        <v>40</v>
      </c>
      <c r="Q509" s="460">
        <v>0</v>
      </c>
      <c r="R509" s="460">
        <v>0</v>
      </c>
      <c r="S509" s="460">
        <v>0</v>
      </c>
      <c r="T509" s="460">
        <v>0</v>
      </c>
      <c r="U509" s="460">
        <v>0</v>
      </c>
      <c r="V509" s="460"/>
      <c r="W509" s="460"/>
      <c r="X509" s="460">
        <f t="shared" si="21"/>
        <v>1</v>
      </c>
      <c r="Y509" s="988"/>
      <c r="Z509" s="989"/>
    </row>
    <row r="510" spans="2:26" ht="19.5" customHeight="1" x14ac:dyDescent="0.25">
      <c r="B510" s="915"/>
      <c r="C510" s="672"/>
      <c r="D510" s="673"/>
      <c r="E510" s="512" t="s">
        <v>1664</v>
      </c>
      <c r="F510" s="490">
        <v>0</v>
      </c>
      <c r="G510" s="490">
        <v>0</v>
      </c>
      <c r="H510" s="490">
        <v>0</v>
      </c>
      <c r="I510" s="490">
        <v>0</v>
      </c>
      <c r="J510" s="490">
        <v>0</v>
      </c>
      <c r="K510" s="490">
        <v>0</v>
      </c>
      <c r="L510" s="490">
        <v>10</v>
      </c>
      <c r="M510" s="490">
        <v>0</v>
      </c>
      <c r="N510" s="490">
        <v>0</v>
      </c>
      <c r="O510" s="490">
        <v>20</v>
      </c>
      <c r="P510" s="490">
        <v>23</v>
      </c>
      <c r="Q510" s="490">
        <v>20</v>
      </c>
      <c r="R510" s="490">
        <v>10</v>
      </c>
      <c r="S510" s="490">
        <v>0</v>
      </c>
      <c r="T510" s="490">
        <v>5</v>
      </c>
      <c r="U510" s="490">
        <v>10</v>
      </c>
      <c r="V510" s="490"/>
      <c r="W510" s="490"/>
      <c r="X510" s="461">
        <f t="shared" si="21"/>
        <v>0.98</v>
      </c>
      <c r="Y510" s="988"/>
      <c r="Z510" s="989"/>
    </row>
    <row r="511" spans="2:26" ht="19.5" customHeight="1" x14ac:dyDescent="0.25">
      <c r="B511" s="914" t="s">
        <v>732</v>
      </c>
      <c r="C511" s="662" t="s">
        <v>1703</v>
      </c>
      <c r="D511" s="663"/>
      <c r="E511" s="462" t="s">
        <v>216</v>
      </c>
      <c r="F511" s="459">
        <v>0</v>
      </c>
      <c r="G511" s="459">
        <v>0</v>
      </c>
      <c r="H511" s="460">
        <v>10</v>
      </c>
      <c r="I511" s="460">
        <v>10</v>
      </c>
      <c r="J511" s="460">
        <v>10</v>
      </c>
      <c r="K511" s="460">
        <v>10</v>
      </c>
      <c r="L511" s="460">
        <v>10</v>
      </c>
      <c r="M511" s="460">
        <v>10</v>
      </c>
      <c r="N511" s="460">
        <v>10</v>
      </c>
      <c r="O511" s="460">
        <v>10</v>
      </c>
      <c r="P511" s="460">
        <v>10</v>
      </c>
      <c r="Q511" s="460">
        <v>0</v>
      </c>
      <c r="R511" s="460">
        <v>0</v>
      </c>
      <c r="S511" s="460">
        <v>0</v>
      </c>
      <c r="T511" s="460">
        <v>0</v>
      </c>
      <c r="U511" s="460">
        <v>10</v>
      </c>
      <c r="V511" s="460"/>
      <c r="W511" s="460"/>
      <c r="X511" s="460">
        <f t="shared" ref="X511:X532" si="22">SUM($F511:$U511)/100</f>
        <v>1</v>
      </c>
      <c r="Y511" s="988"/>
      <c r="Z511" s="989"/>
    </row>
    <row r="512" spans="2:26" ht="19.5" customHeight="1" x14ac:dyDescent="0.25">
      <c r="B512" s="915"/>
      <c r="C512" s="664"/>
      <c r="D512" s="665"/>
      <c r="E512" s="512" t="s">
        <v>1664</v>
      </c>
      <c r="F512" s="490">
        <v>0</v>
      </c>
      <c r="G512" s="490">
        <v>0</v>
      </c>
      <c r="H512" s="490">
        <v>0</v>
      </c>
      <c r="I512" s="490">
        <v>0</v>
      </c>
      <c r="J512" s="490">
        <v>0</v>
      </c>
      <c r="K512" s="490">
        <v>0</v>
      </c>
      <c r="L512" s="490">
        <v>0</v>
      </c>
      <c r="M512" s="490">
        <v>0</v>
      </c>
      <c r="N512" s="490">
        <v>10</v>
      </c>
      <c r="O512" s="490">
        <v>10</v>
      </c>
      <c r="P512" s="490">
        <v>5</v>
      </c>
      <c r="Q512" s="490">
        <v>10</v>
      </c>
      <c r="R512" s="490">
        <v>10</v>
      </c>
      <c r="S512" s="490">
        <v>10</v>
      </c>
      <c r="T512" s="490">
        <v>10</v>
      </c>
      <c r="U512" s="490">
        <v>10</v>
      </c>
      <c r="V512" s="490"/>
      <c r="W512" s="490"/>
      <c r="X512" s="461">
        <f t="shared" si="22"/>
        <v>0.75</v>
      </c>
      <c r="Y512" s="988"/>
      <c r="Z512" s="989"/>
    </row>
    <row r="513" spans="2:26" ht="19.5" customHeight="1" x14ac:dyDescent="0.25">
      <c r="B513" s="914" t="s">
        <v>733</v>
      </c>
      <c r="C513" s="644" t="s">
        <v>1704</v>
      </c>
      <c r="D513" s="645"/>
      <c r="E513" s="462" t="s">
        <v>216</v>
      </c>
      <c r="F513" s="459">
        <v>0</v>
      </c>
      <c r="G513" s="459">
        <v>0</v>
      </c>
      <c r="H513" s="459">
        <v>0</v>
      </c>
      <c r="I513" s="459">
        <v>0</v>
      </c>
      <c r="J513" s="460">
        <v>0</v>
      </c>
      <c r="K513" s="460">
        <v>0</v>
      </c>
      <c r="L513" s="460">
        <v>10</v>
      </c>
      <c r="M513" s="459">
        <v>10</v>
      </c>
      <c r="N513" s="459">
        <v>20</v>
      </c>
      <c r="O513" s="459">
        <v>20</v>
      </c>
      <c r="P513" s="459">
        <v>20</v>
      </c>
      <c r="Q513" s="459">
        <v>0</v>
      </c>
      <c r="R513" s="459">
        <v>0</v>
      </c>
      <c r="S513" s="459">
        <v>0</v>
      </c>
      <c r="T513" s="459">
        <v>0</v>
      </c>
      <c r="U513" s="460">
        <v>20</v>
      </c>
      <c r="V513" s="460"/>
      <c r="W513" s="460"/>
      <c r="X513" s="460">
        <f t="shared" si="22"/>
        <v>1</v>
      </c>
      <c r="Y513" s="988"/>
      <c r="Z513" s="989"/>
    </row>
    <row r="514" spans="2:26" ht="19.5" customHeight="1" x14ac:dyDescent="0.25">
      <c r="B514" s="915"/>
      <c r="C514" s="646"/>
      <c r="D514" s="647"/>
      <c r="E514" s="512" t="s">
        <v>1664</v>
      </c>
      <c r="F514" s="490">
        <v>10</v>
      </c>
      <c r="G514" s="490">
        <v>20</v>
      </c>
      <c r="H514" s="490">
        <v>20</v>
      </c>
      <c r="I514" s="490">
        <v>0</v>
      </c>
      <c r="J514" s="490">
        <v>0</v>
      </c>
      <c r="K514" s="490">
        <v>0</v>
      </c>
      <c r="L514" s="490">
        <v>0</v>
      </c>
      <c r="M514" s="490">
        <v>0</v>
      </c>
      <c r="N514" s="490">
        <v>0</v>
      </c>
      <c r="O514" s="490">
        <v>0</v>
      </c>
      <c r="P514" s="490">
        <v>0</v>
      </c>
      <c r="Q514" s="490">
        <v>10</v>
      </c>
      <c r="R514" s="490">
        <v>10</v>
      </c>
      <c r="S514" s="490">
        <v>5</v>
      </c>
      <c r="T514" s="490">
        <v>0</v>
      </c>
      <c r="U514" s="490">
        <v>10</v>
      </c>
      <c r="V514" s="490"/>
      <c r="W514" s="490"/>
      <c r="X514" s="461">
        <f t="shared" si="22"/>
        <v>0.85</v>
      </c>
      <c r="Y514" s="988"/>
      <c r="Z514" s="989"/>
    </row>
    <row r="515" spans="2:26" ht="19.5" customHeight="1" x14ac:dyDescent="0.25">
      <c r="B515" s="914" t="s">
        <v>734</v>
      </c>
      <c r="C515" s="662" t="s">
        <v>1705</v>
      </c>
      <c r="D515" s="663"/>
      <c r="E515" s="462" t="s">
        <v>216</v>
      </c>
      <c r="F515" s="459">
        <v>0</v>
      </c>
      <c r="G515" s="459">
        <v>0</v>
      </c>
      <c r="H515" s="459">
        <v>0</v>
      </c>
      <c r="I515" s="459">
        <v>0</v>
      </c>
      <c r="J515" s="460">
        <v>0</v>
      </c>
      <c r="K515" s="460">
        <v>0</v>
      </c>
      <c r="L515" s="460">
        <v>20</v>
      </c>
      <c r="M515" s="460">
        <v>20</v>
      </c>
      <c r="N515" s="460">
        <v>20</v>
      </c>
      <c r="O515" s="460">
        <v>20</v>
      </c>
      <c r="P515" s="460">
        <v>20</v>
      </c>
      <c r="Q515" s="460">
        <v>0</v>
      </c>
      <c r="R515" s="460">
        <v>0</v>
      </c>
      <c r="S515" s="460">
        <v>0</v>
      </c>
      <c r="T515" s="460">
        <v>0</v>
      </c>
      <c r="U515" s="460">
        <v>0</v>
      </c>
      <c r="V515" s="460"/>
      <c r="W515" s="460"/>
      <c r="X515" s="460">
        <f t="shared" si="22"/>
        <v>1</v>
      </c>
      <c r="Y515" s="988"/>
      <c r="Z515" s="989"/>
    </row>
    <row r="516" spans="2:26" ht="19.5" customHeight="1" x14ac:dyDescent="0.25">
      <c r="B516" s="915"/>
      <c r="C516" s="664"/>
      <c r="D516" s="665"/>
      <c r="E516" s="512" t="s">
        <v>1664</v>
      </c>
      <c r="F516" s="490">
        <v>0</v>
      </c>
      <c r="G516" s="490">
        <v>0</v>
      </c>
      <c r="H516" s="490">
        <v>0</v>
      </c>
      <c r="I516" s="490">
        <v>0</v>
      </c>
      <c r="J516" s="490">
        <v>0</v>
      </c>
      <c r="K516" s="490">
        <v>0</v>
      </c>
      <c r="L516" s="490">
        <v>0</v>
      </c>
      <c r="M516" s="490">
        <v>0</v>
      </c>
      <c r="N516" s="490">
        <v>0</v>
      </c>
      <c r="O516" s="490">
        <v>0</v>
      </c>
      <c r="P516" s="490">
        <v>10</v>
      </c>
      <c r="Q516" s="490">
        <v>10</v>
      </c>
      <c r="R516" s="490">
        <v>10</v>
      </c>
      <c r="S516" s="490">
        <v>10</v>
      </c>
      <c r="T516" s="490">
        <v>10</v>
      </c>
      <c r="U516" s="490">
        <v>10</v>
      </c>
      <c r="V516" s="490"/>
      <c r="W516" s="490"/>
      <c r="X516" s="461">
        <f t="shared" si="22"/>
        <v>0.6</v>
      </c>
      <c r="Y516" s="988"/>
      <c r="Z516" s="989"/>
    </row>
    <row r="517" spans="2:26" ht="19.5" customHeight="1" x14ac:dyDescent="0.25">
      <c r="B517" s="914" t="s">
        <v>735</v>
      </c>
      <c r="C517" s="644" t="s">
        <v>1706</v>
      </c>
      <c r="D517" s="645"/>
      <c r="E517" s="462" t="s">
        <v>216</v>
      </c>
      <c r="F517" s="459">
        <v>0</v>
      </c>
      <c r="G517" s="459">
        <v>0</v>
      </c>
      <c r="H517" s="459">
        <v>0</v>
      </c>
      <c r="I517" s="459">
        <v>0</v>
      </c>
      <c r="J517" s="460">
        <v>10</v>
      </c>
      <c r="K517" s="460">
        <v>10</v>
      </c>
      <c r="L517" s="460">
        <v>10</v>
      </c>
      <c r="M517" s="460">
        <v>10</v>
      </c>
      <c r="N517" s="460">
        <v>20</v>
      </c>
      <c r="O517" s="460">
        <v>10</v>
      </c>
      <c r="P517" s="460">
        <v>20</v>
      </c>
      <c r="Q517" s="460">
        <v>0</v>
      </c>
      <c r="R517" s="460">
        <v>0</v>
      </c>
      <c r="S517" s="460">
        <v>0</v>
      </c>
      <c r="T517" s="460">
        <v>0</v>
      </c>
      <c r="U517" s="460">
        <v>10</v>
      </c>
      <c r="V517" s="460"/>
      <c r="W517" s="460"/>
      <c r="X517" s="460">
        <f t="shared" si="22"/>
        <v>1</v>
      </c>
      <c r="Y517" s="988"/>
      <c r="Z517" s="989"/>
    </row>
    <row r="518" spans="2:26" ht="19.5" customHeight="1" x14ac:dyDescent="0.25">
      <c r="B518" s="915"/>
      <c r="C518" s="646"/>
      <c r="D518" s="647"/>
      <c r="E518" s="512" t="s">
        <v>1664</v>
      </c>
      <c r="F518" s="490">
        <v>0</v>
      </c>
      <c r="G518" s="490">
        <v>0</v>
      </c>
      <c r="H518" s="490">
        <v>0</v>
      </c>
      <c r="I518" s="490">
        <v>0</v>
      </c>
      <c r="J518" s="490">
        <v>0</v>
      </c>
      <c r="K518" s="490">
        <v>0</v>
      </c>
      <c r="L518" s="490">
        <v>0</v>
      </c>
      <c r="M518" s="490">
        <v>0</v>
      </c>
      <c r="N518" s="490">
        <v>0</v>
      </c>
      <c r="O518" s="490">
        <v>10</v>
      </c>
      <c r="P518" s="490">
        <v>10</v>
      </c>
      <c r="Q518" s="490">
        <v>10</v>
      </c>
      <c r="R518" s="490">
        <v>10</v>
      </c>
      <c r="S518" s="490">
        <v>10</v>
      </c>
      <c r="T518" s="490">
        <v>10</v>
      </c>
      <c r="U518" s="490">
        <v>10</v>
      </c>
      <c r="V518" s="490"/>
      <c r="W518" s="490"/>
      <c r="X518" s="461">
        <f t="shared" si="22"/>
        <v>0.7</v>
      </c>
      <c r="Y518" s="988"/>
      <c r="Z518" s="989"/>
    </row>
    <row r="519" spans="2:26" ht="19.5" customHeight="1" x14ac:dyDescent="0.25">
      <c r="B519" s="914" t="s">
        <v>1708</v>
      </c>
      <c r="C519" s="662" t="s">
        <v>1707</v>
      </c>
      <c r="D519" s="663"/>
      <c r="E519" s="462" t="s">
        <v>216</v>
      </c>
      <c r="F519" s="459">
        <v>0</v>
      </c>
      <c r="G519" s="459">
        <v>0</v>
      </c>
      <c r="H519" s="459">
        <v>0</v>
      </c>
      <c r="I519" s="460">
        <v>0</v>
      </c>
      <c r="J519" s="460">
        <v>10</v>
      </c>
      <c r="K519" s="460">
        <v>20</v>
      </c>
      <c r="L519" s="460">
        <v>10</v>
      </c>
      <c r="M519" s="460">
        <v>10</v>
      </c>
      <c r="N519" s="460">
        <v>20</v>
      </c>
      <c r="O519" s="460">
        <v>10</v>
      </c>
      <c r="P519" s="460">
        <v>10</v>
      </c>
      <c r="Q519" s="460">
        <v>0</v>
      </c>
      <c r="R519" s="460">
        <v>0</v>
      </c>
      <c r="S519" s="460">
        <v>0</v>
      </c>
      <c r="T519" s="460">
        <v>0</v>
      </c>
      <c r="U519" s="460">
        <v>10</v>
      </c>
      <c r="V519" s="460"/>
      <c r="W519" s="460"/>
      <c r="X519" s="460">
        <f t="shared" si="22"/>
        <v>1</v>
      </c>
      <c r="Y519" s="988"/>
      <c r="Z519" s="989"/>
    </row>
    <row r="520" spans="2:26" ht="19.5" customHeight="1" x14ac:dyDescent="0.25">
      <c r="B520" s="915"/>
      <c r="C520" s="664"/>
      <c r="D520" s="665"/>
      <c r="E520" s="512" t="s">
        <v>1664</v>
      </c>
      <c r="F520" s="490">
        <v>0</v>
      </c>
      <c r="G520" s="490">
        <v>0</v>
      </c>
      <c r="H520" s="490">
        <v>0</v>
      </c>
      <c r="I520" s="490">
        <v>0</v>
      </c>
      <c r="J520" s="490">
        <v>0</v>
      </c>
      <c r="K520" s="490">
        <v>0</v>
      </c>
      <c r="L520" s="490">
        <v>0</v>
      </c>
      <c r="M520" s="490">
        <v>0</v>
      </c>
      <c r="N520" s="490">
        <v>0</v>
      </c>
      <c r="O520" s="490">
        <v>0</v>
      </c>
      <c r="P520" s="490">
        <v>10</v>
      </c>
      <c r="Q520" s="490">
        <v>10</v>
      </c>
      <c r="R520" s="490">
        <v>10</v>
      </c>
      <c r="S520" s="490">
        <v>10</v>
      </c>
      <c r="T520" s="490">
        <v>10</v>
      </c>
      <c r="U520" s="490">
        <v>5</v>
      </c>
      <c r="V520" s="490"/>
      <c r="W520" s="490"/>
      <c r="X520" s="461">
        <f t="shared" si="22"/>
        <v>0.55000000000000004</v>
      </c>
      <c r="Y520" s="988"/>
      <c r="Z520" s="989"/>
    </row>
    <row r="521" spans="2:26" ht="18.75" customHeight="1" x14ac:dyDescent="0.25">
      <c r="B521" s="914" t="s">
        <v>1710</v>
      </c>
      <c r="C521" s="644" t="s">
        <v>1709</v>
      </c>
      <c r="D521" s="645"/>
      <c r="E521" s="462" t="s">
        <v>216</v>
      </c>
      <c r="F521" s="459">
        <v>0</v>
      </c>
      <c r="G521" s="459">
        <v>0</v>
      </c>
      <c r="H521" s="459">
        <v>0</v>
      </c>
      <c r="I521" s="459">
        <v>0</v>
      </c>
      <c r="J521" s="460">
        <v>10</v>
      </c>
      <c r="K521" s="460">
        <v>20</v>
      </c>
      <c r="L521" s="460">
        <v>10</v>
      </c>
      <c r="M521" s="460">
        <v>10</v>
      </c>
      <c r="N521" s="460">
        <v>20</v>
      </c>
      <c r="O521" s="460">
        <v>10</v>
      </c>
      <c r="P521" s="460">
        <v>10</v>
      </c>
      <c r="Q521" s="460">
        <v>0</v>
      </c>
      <c r="R521" s="460">
        <v>0</v>
      </c>
      <c r="S521" s="460">
        <v>0</v>
      </c>
      <c r="T521" s="460">
        <v>0</v>
      </c>
      <c r="U521" s="460">
        <v>10</v>
      </c>
      <c r="V521" s="460"/>
      <c r="W521" s="460"/>
      <c r="X521" s="460">
        <f t="shared" si="22"/>
        <v>1</v>
      </c>
      <c r="Y521" s="988"/>
      <c r="Z521" s="989"/>
    </row>
    <row r="522" spans="2:26" ht="18.75" customHeight="1" x14ac:dyDescent="0.25">
      <c r="B522" s="915"/>
      <c r="C522" s="646"/>
      <c r="D522" s="647"/>
      <c r="E522" s="512" t="s">
        <v>1664</v>
      </c>
      <c r="F522" s="490">
        <v>0</v>
      </c>
      <c r="G522" s="490">
        <v>0</v>
      </c>
      <c r="H522" s="490">
        <v>0</v>
      </c>
      <c r="I522" s="490">
        <v>0</v>
      </c>
      <c r="J522" s="490">
        <v>0</v>
      </c>
      <c r="K522" s="490">
        <v>0</v>
      </c>
      <c r="L522" s="490">
        <v>0</v>
      </c>
      <c r="M522" s="490">
        <v>0</v>
      </c>
      <c r="N522" s="490">
        <v>0</v>
      </c>
      <c r="O522" s="490">
        <v>0</v>
      </c>
      <c r="P522" s="490">
        <v>0</v>
      </c>
      <c r="Q522" s="490">
        <v>10</v>
      </c>
      <c r="R522" s="490">
        <v>10</v>
      </c>
      <c r="S522" s="490">
        <v>10</v>
      </c>
      <c r="T522" s="490">
        <v>10</v>
      </c>
      <c r="U522" s="490">
        <v>10</v>
      </c>
      <c r="V522" s="490"/>
      <c r="W522" s="490"/>
      <c r="X522" s="461">
        <v>1</v>
      </c>
      <c r="Y522" s="988"/>
      <c r="Z522" s="989"/>
    </row>
    <row r="523" spans="2:26" ht="19.5" customHeight="1" x14ac:dyDescent="0.25">
      <c r="B523" s="914" t="s">
        <v>1712</v>
      </c>
      <c r="C523" s="662" t="s">
        <v>1711</v>
      </c>
      <c r="D523" s="663"/>
      <c r="E523" s="462" t="s">
        <v>216</v>
      </c>
      <c r="F523" s="459">
        <v>0</v>
      </c>
      <c r="G523" s="459">
        <v>0</v>
      </c>
      <c r="H523" s="459">
        <v>0</v>
      </c>
      <c r="I523" s="459">
        <v>0</v>
      </c>
      <c r="J523" s="460">
        <v>10</v>
      </c>
      <c r="K523" s="460">
        <v>20</v>
      </c>
      <c r="L523" s="460">
        <v>10</v>
      </c>
      <c r="M523" s="460">
        <v>10</v>
      </c>
      <c r="N523" s="460">
        <v>20</v>
      </c>
      <c r="O523" s="460">
        <v>10</v>
      </c>
      <c r="P523" s="460">
        <v>10</v>
      </c>
      <c r="Q523" s="460">
        <v>0</v>
      </c>
      <c r="R523" s="460">
        <v>0</v>
      </c>
      <c r="S523" s="460">
        <v>0</v>
      </c>
      <c r="T523" s="460">
        <v>0</v>
      </c>
      <c r="U523" s="460">
        <v>10</v>
      </c>
      <c r="V523" s="460"/>
      <c r="W523" s="460"/>
      <c r="X523" s="460">
        <f t="shared" si="22"/>
        <v>1</v>
      </c>
      <c r="Y523" s="988"/>
      <c r="Z523" s="989"/>
    </row>
    <row r="524" spans="2:26" ht="19.5" customHeight="1" x14ac:dyDescent="0.25">
      <c r="B524" s="915"/>
      <c r="C524" s="664"/>
      <c r="D524" s="665"/>
      <c r="E524" s="512" t="s">
        <v>1664</v>
      </c>
      <c r="F524" s="490">
        <v>0</v>
      </c>
      <c r="G524" s="490">
        <v>0</v>
      </c>
      <c r="H524" s="490">
        <v>0</v>
      </c>
      <c r="I524" s="490">
        <v>0</v>
      </c>
      <c r="J524" s="490">
        <v>0</v>
      </c>
      <c r="K524" s="490">
        <v>0</v>
      </c>
      <c r="L524" s="490">
        <v>0</v>
      </c>
      <c r="M524" s="490">
        <v>0</v>
      </c>
      <c r="N524" s="490">
        <v>0</v>
      </c>
      <c r="O524" s="490">
        <v>0</v>
      </c>
      <c r="P524" s="490">
        <v>10</v>
      </c>
      <c r="Q524" s="490">
        <v>10</v>
      </c>
      <c r="R524" s="490">
        <v>10</v>
      </c>
      <c r="S524" s="490">
        <v>10</v>
      </c>
      <c r="T524" s="490">
        <v>10</v>
      </c>
      <c r="U524" s="490">
        <v>10</v>
      </c>
      <c r="V524" s="490"/>
      <c r="W524" s="490"/>
      <c r="X524" s="461">
        <f t="shared" si="22"/>
        <v>0.6</v>
      </c>
      <c r="Y524" s="988"/>
      <c r="Z524" s="989"/>
    </row>
    <row r="525" spans="2:26" ht="19.5" customHeight="1" x14ac:dyDescent="0.25">
      <c r="B525" s="914" t="s">
        <v>1714</v>
      </c>
      <c r="C525" s="644" t="s">
        <v>1713</v>
      </c>
      <c r="D525" s="645"/>
      <c r="E525" s="462" t="s">
        <v>216</v>
      </c>
      <c r="F525" s="459">
        <v>0</v>
      </c>
      <c r="G525" s="459">
        <v>0</v>
      </c>
      <c r="H525" s="459">
        <v>0</v>
      </c>
      <c r="I525" s="459">
        <v>0</v>
      </c>
      <c r="J525" s="460">
        <v>10</v>
      </c>
      <c r="K525" s="460">
        <v>20</v>
      </c>
      <c r="L525" s="460">
        <v>10</v>
      </c>
      <c r="M525" s="460">
        <v>10</v>
      </c>
      <c r="N525" s="460">
        <v>20</v>
      </c>
      <c r="O525" s="460">
        <v>10</v>
      </c>
      <c r="P525" s="460">
        <v>10</v>
      </c>
      <c r="Q525" s="460">
        <v>0</v>
      </c>
      <c r="R525" s="460">
        <v>0</v>
      </c>
      <c r="S525" s="460">
        <v>0</v>
      </c>
      <c r="T525" s="460">
        <v>0</v>
      </c>
      <c r="U525" s="460">
        <v>10</v>
      </c>
      <c r="V525" s="460"/>
      <c r="W525" s="460"/>
      <c r="X525" s="460">
        <f t="shared" si="22"/>
        <v>1</v>
      </c>
      <c r="Y525" s="988"/>
      <c r="Z525" s="989"/>
    </row>
    <row r="526" spans="2:26" ht="19.5" customHeight="1" x14ac:dyDescent="0.25">
      <c r="B526" s="915"/>
      <c r="C526" s="646"/>
      <c r="D526" s="647"/>
      <c r="E526" s="512" t="s">
        <v>1664</v>
      </c>
      <c r="F526" s="490">
        <v>0</v>
      </c>
      <c r="G526" s="490">
        <v>0</v>
      </c>
      <c r="H526" s="490">
        <v>0</v>
      </c>
      <c r="I526" s="490">
        <v>0</v>
      </c>
      <c r="J526" s="490">
        <v>0</v>
      </c>
      <c r="K526" s="490">
        <v>0</v>
      </c>
      <c r="L526" s="490">
        <v>0</v>
      </c>
      <c r="M526" s="490">
        <v>0</v>
      </c>
      <c r="N526" s="490">
        <v>0</v>
      </c>
      <c r="O526" s="490">
        <v>0</v>
      </c>
      <c r="P526" s="490">
        <v>10</v>
      </c>
      <c r="Q526" s="490">
        <v>30</v>
      </c>
      <c r="R526" s="490">
        <v>20</v>
      </c>
      <c r="S526" s="490">
        <v>10</v>
      </c>
      <c r="T526" s="490">
        <v>10</v>
      </c>
      <c r="U526" s="490">
        <v>10</v>
      </c>
      <c r="V526" s="490"/>
      <c r="W526" s="490"/>
      <c r="X526" s="461">
        <f t="shared" si="22"/>
        <v>0.9</v>
      </c>
      <c r="Y526" s="988"/>
      <c r="Z526" s="989"/>
    </row>
    <row r="527" spans="2:26" x14ac:dyDescent="0.25">
      <c r="B527" s="914" t="s">
        <v>1831</v>
      </c>
      <c r="C527" s="662" t="s">
        <v>1715</v>
      </c>
      <c r="D527" s="663"/>
      <c r="E527" s="462" t="s">
        <v>216</v>
      </c>
      <c r="F527" s="459">
        <v>0</v>
      </c>
      <c r="G527" s="459">
        <v>0</v>
      </c>
      <c r="H527" s="459">
        <v>0</v>
      </c>
      <c r="I527" s="459">
        <v>0</v>
      </c>
      <c r="J527" s="460">
        <v>10</v>
      </c>
      <c r="K527" s="460">
        <v>20</v>
      </c>
      <c r="L527" s="460">
        <v>10</v>
      </c>
      <c r="M527" s="460">
        <v>10</v>
      </c>
      <c r="N527" s="460">
        <v>20</v>
      </c>
      <c r="O527" s="460">
        <v>10</v>
      </c>
      <c r="P527" s="460">
        <v>10</v>
      </c>
      <c r="Q527" s="460">
        <v>0</v>
      </c>
      <c r="R527" s="460">
        <v>0</v>
      </c>
      <c r="S527" s="460">
        <v>0</v>
      </c>
      <c r="T527" s="460">
        <v>0</v>
      </c>
      <c r="U527" s="460">
        <v>10</v>
      </c>
      <c r="V527" s="460"/>
      <c r="W527" s="460"/>
      <c r="X527" s="460">
        <f t="shared" si="22"/>
        <v>1</v>
      </c>
      <c r="Y527" s="988"/>
      <c r="Z527" s="989"/>
    </row>
    <row r="528" spans="2:26" x14ac:dyDescent="0.25">
      <c r="B528" s="915"/>
      <c r="C528" s="664"/>
      <c r="D528" s="665"/>
      <c r="E528" s="512" t="s">
        <v>1664</v>
      </c>
      <c r="F528" s="490">
        <v>10</v>
      </c>
      <c r="G528" s="490">
        <v>0</v>
      </c>
      <c r="H528" s="490">
        <v>0</v>
      </c>
      <c r="I528" s="490">
        <v>0</v>
      </c>
      <c r="J528" s="490">
        <v>0</v>
      </c>
      <c r="K528" s="490">
        <v>0</v>
      </c>
      <c r="L528" s="490">
        <v>0</v>
      </c>
      <c r="M528" s="490">
        <v>0</v>
      </c>
      <c r="N528" s="490">
        <v>0</v>
      </c>
      <c r="O528" s="490">
        <v>0</v>
      </c>
      <c r="P528" s="490">
        <v>0</v>
      </c>
      <c r="Q528" s="490">
        <v>15</v>
      </c>
      <c r="R528" s="490">
        <v>15</v>
      </c>
      <c r="S528" s="490">
        <v>15</v>
      </c>
      <c r="T528" s="490">
        <v>10</v>
      </c>
      <c r="U528" s="490">
        <v>10</v>
      </c>
      <c r="V528" s="490"/>
      <c r="W528" s="490"/>
      <c r="X528" s="461">
        <f t="shared" si="22"/>
        <v>0.75</v>
      </c>
      <c r="Y528" s="988"/>
      <c r="Z528" s="989"/>
    </row>
    <row r="529" spans="2:26" ht="57" hidden="1" customHeight="1" x14ac:dyDescent="0.25">
      <c r="B529" s="700" t="s">
        <v>1879</v>
      </c>
      <c r="C529" s="598" t="s">
        <v>1782</v>
      </c>
      <c r="D529" s="599"/>
      <c r="E529" s="837"/>
      <c r="F529" s="815"/>
      <c r="G529" s="815"/>
      <c r="H529" s="815"/>
      <c r="I529" s="815"/>
      <c r="J529" s="815"/>
      <c r="K529" s="815"/>
      <c r="L529" s="815"/>
      <c r="M529" s="815"/>
      <c r="N529" s="815"/>
      <c r="O529" s="815"/>
      <c r="P529" s="815"/>
      <c r="Q529" s="815"/>
      <c r="R529" s="815"/>
      <c r="S529" s="815"/>
      <c r="T529" s="815"/>
      <c r="U529" s="815"/>
      <c r="V529" s="815"/>
      <c r="W529" s="815"/>
      <c r="X529" s="816"/>
      <c r="Y529" s="988"/>
      <c r="Z529" s="989"/>
    </row>
    <row r="530" spans="2:26" ht="30.75" hidden="1" customHeight="1" x14ac:dyDescent="0.25">
      <c r="B530" s="701"/>
      <c r="C530" s="600"/>
      <c r="D530" s="601"/>
      <c r="E530" s="838"/>
      <c r="F530" s="817"/>
      <c r="G530" s="817"/>
      <c r="H530" s="817"/>
      <c r="I530" s="817"/>
      <c r="J530" s="817"/>
      <c r="K530" s="817"/>
      <c r="L530" s="817"/>
      <c r="M530" s="817"/>
      <c r="N530" s="817"/>
      <c r="O530" s="817"/>
      <c r="P530" s="817"/>
      <c r="Q530" s="817"/>
      <c r="R530" s="817"/>
      <c r="S530" s="817"/>
      <c r="T530" s="817"/>
      <c r="U530" s="817"/>
      <c r="V530" s="817"/>
      <c r="W530" s="817"/>
      <c r="X530" s="818"/>
      <c r="Y530" s="988"/>
      <c r="Z530" s="989"/>
    </row>
    <row r="531" spans="2:26" ht="27" customHeight="1" x14ac:dyDescent="0.25">
      <c r="B531" s="1075" t="s">
        <v>1879</v>
      </c>
      <c r="C531" s="606" t="s">
        <v>1802</v>
      </c>
      <c r="D531" s="607"/>
      <c r="E531" s="462" t="s">
        <v>216</v>
      </c>
      <c r="F531" s="459">
        <v>10</v>
      </c>
      <c r="G531" s="459">
        <v>10</v>
      </c>
      <c r="H531" s="459">
        <v>10</v>
      </c>
      <c r="I531" s="459">
        <v>10</v>
      </c>
      <c r="J531" s="460">
        <v>10</v>
      </c>
      <c r="K531" s="460">
        <v>10</v>
      </c>
      <c r="L531" s="460">
        <v>10</v>
      </c>
      <c r="M531" s="460">
        <v>10</v>
      </c>
      <c r="N531" s="460">
        <v>5</v>
      </c>
      <c r="O531" s="460">
        <v>5</v>
      </c>
      <c r="P531" s="460">
        <v>5</v>
      </c>
      <c r="Q531" s="460">
        <v>0</v>
      </c>
      <c r="R531" s="460">
        <v>0</v>
      </c>
      <c r="S531" s="460">
        <v>0</v>
      </c>
      <c r="T531" s="460">
        <v>0</v>
      </c>
      <c r="U531" s="460">
        <v>5</v>
      </c>
      <c r="V531" s="460"/>
      <c r="W531" s="460"/>
      <c r="X531" s="460">
        <f t="shared" si="22"/>
        <v>1</v>
      </c>
      <c r="Y531" s="988"/>
      <c r="Z531" s="989"/>
    </row>
    <row r="532" spans="2:26" ht="19.5" customHeight="1" x14ac:dyDescent="0.25">
      <c r="B532" s="1076"/>
      <c r="C532" s="610"/>
      <c r="D532" s="611"/>
      <c r="E532" s="512" t="s">
        <v>1664</v>
      </c>
      <c r="F532" s="461">
        <v>10</v>
      </c>
      <c r="G532" s="461">
        <v>10</v>
      </c>
      <c r="H532" s="461">
        <v>10</v>
      </c>
      <c r="I532" s="461">
        <v>10</v>
      </c>
      <c r="J532" s="461">
        <v>0</v>
      </c>
      <c r="K532" s="461">
        <v>0</v>
      </c>
      <c r="L532" s="461">
        <v>0</v>
      </c>
      <c r="M532" s="461">
        <v>0</v>
      </c>
      <c r="N532" s="461">
        <v>0</v>
      </c>
      <c r="O532" s="461">
        <v>0</v>
      </c>
      <c r="P532" s="461">
        <v>0</v>
      </c>
      <c r="Q532" s="461">
        <v>20</v>
      </c>
      <c r="R532" s="461">
        <v>15</v>
      </c>
      <c r="S532" s="461">
        <v>15</v>
      </c>
      <c r="T532" s="461">
        <v>10</v>
      </c>
      <c r="U532" s="461">
        <v>0</v>
      </c>
      <c r="V532" s="461"/>
      <c r="W532" s="461"/>
      <c r="X532" s="461">
        <f t="shared" si="22"/>
        <v>1</v>
      </c>
      <c r="Y532" s="990"/>
      <c r="Z532" s="991"/>
    </row>
    <row r="533" spans="2:26" ht="27" customHeight="1" x14ac:dyDescent="0.25">
      <c r="B533" s="699" t="s">
        <v>661</v>
      </c>
      <c r="C533" s="930" t="s">
        <v>923</v>
      </c>
      <c r="D533" s="930"/>
      <c r="E533" s="931"/>
      <c r="F533" s="932" t="s">
        <v>1574</v>
      </c>
      <c r="G533" s="933"/>
      <c r="H533" s="932" t="s">
        <v>1575</v>
      </c>
      <c r="I533" s="933"/>
      <c r="J533" s="726" t="s">
        <v>1900</v>
      </c>
      <c r="K533" s="727"/>
      <c r="L533" s="728"/>
      <c r="M533" s="735">
        <v>0</v>
      </c>
      <c r="N533" s="736"/>
      <c r="O533" s="718">
        <v>2</v>
      </c>
      <c r="P533" s="726" t="s">
        <v>159</v>
      </c>
      <c r="Q533" s="727"/>
      <c r="R533" s="727"/>
      <c r="S533" s="727"/>
      <c r="T533" s="727"/>
      <c r="U533" s="727"/>
      <c r="V533" s="727"/>
      <c r="W533" s="728"/>
      <c r="X533" s="916">
        <f>M533/O533</f>
        <v>0</v>
      </c>
      <c r="Y533" s="455" t="s">
        <v>154</v>
      </c>
      <c r="Z533" s="456" t="s">
        <v>141</v>
      </c>
    </row>
    <row r="534" spans="2:26" ht="19.5" customHeight="1" x14ac:dyDescent="0.25">
      <c r="B534" s="678"/>
      <c r="C534" s="830"/>
      <c r="D534" s="830"/>
      <c r="E534" s="831"/>
      <c r="F534" s="934"/>
      <c r="G534" s="935"/>
      <c r="H534" s="934"/>
      <c r="I534" s="935"/>
      <c r="J534" s="729"/>
      <c r="K534" s="730"/>
      <c r="L534" s="731"/>
      <c r="M534" s="737"/>
      <c r="N534" s="738"/>
      <c r="O534" s="719"/>
      <c r="P534" s="729"/>
      <c r="Q534" s="1087"/>
      <c r="R534" s="1087"/>
      <c r="S534" s="1087"/>
      <c r="T534" s="1087"/>
      <c r="U534" s="1087"/>
      <c r="V534" s="1087"/>
      <c r="W534" s="731"/>
      <c r="X534" s="864"/>
      <c r="Y534" s="455" t="s">
        <v>157</v>
      </c>
      <c r="Z534" s="456" t="s">
        <v>142</v>
      </c>
    </row>
    <row r="535" spans="2:26" ht="19.5" customHeight="1" x14ac:dyDescent="0.25">
      <c r="B535" s="678"/>
      <c r="C535" s="830"/>
      <c r="D535" s="830"/>
      <c r="E535" s="831"/>
      <c r="F535" s="934"/>
      <c r="G535" s="935"/>
      <c r="H535" s="934"/>
      <c r="I535" s="935"/>
      <c r="J535" s="729"/>
      <c r="K535" s="730"/>
      <c r="L535" s="731"/>
      <c r="M535" s="714">
        <f>X538+X540+X542+X544+X546+X548+X550+X552+X556+X558+X560+X562+X564+X566+X568+X570+X572+X574+X576+X578+X580+X582+X584+X586+X588+X590+X592+X594+X596+X598+X600+X602+X604+X606+X608+X610+X612+X614+X616+X618+X620+X622+X624+X626+X630+X632+X636+X638+X640+X642+X644+X648+X650+X652+X656+X660</f>
        <v>30.770000000000007</v>
      </c>
      <c r="N535" s="715"/>
      <c r="O535" s="718">
        <f>X537+X539+X541+X543+X545+X547+X549+X551+X555+X557+X559+X561+X563+X565+X567+X569+X571+X573+X575+X577+X579+X581+X583+X585+X587+X589+X591+X593+X595+X597+X599+X601+X603+X605+X607+X609+X611+X613+X615+X617+X619+X621+X623+X625+X629+X631+X635+X637+X639+X641+X643+X647+X649+X651+X655+X659</f>
        <v>56</v>
      </c>
      <c r="P535" s="729"/>
      <c r="Q535" s="1087"/>
      <c r="R535" s="1087"/>
      <c r="S535" s="1087"/>
      <c r="T535" s="1087"/>
      <c r="U535" s="1087"/>
      <c r="V535" s="1087"/>
      <c r="W535" s="731"/>
      <c r="X535" s="928">
        <f>M535/O535</f>
        <v>0.54946428571428585</v>
      </c>
      <c r="Y535" s="457" t="s">
        <v>162</v>
      </c>
      <c r="Z535" s="456" t="s">
        <v>145</v>
      </c>
    </row>
    <row r="536" spans="2:26" ht="19.5" customHeight="1" x14ac:dyDescent="0.25">
      <c r="B536" s="679"/>
      <c r="C536" s="830"/>
      <c r="D536" s="830"/>
      <c r="E536" s="831"/>
      <c r="F536" s="936"/>
      <c r="G536" s="937"/>
      <c r="H536" s="936"/>
      <c r="I536" s="937"/>
      <c r="J536" s="732"/>
      <c r="K536" s="733"/>
      <c r="L536" s="734"/>
      <c r="M536" s="716"/>
      <c r="N536" s="717"/>
      <c r="O536" s="719"/>
      <c r="P536" s="732"/>
      <c r="Q536" s="733"/>
      <c r="R536" s="733"/>
      <c r="S536" s="733"/>
      <c r="T536" s="733"/>
      <c r="U536" s="733"/>
      <c r="V536" s="733"/>
      <c r="W536" s="734"/>
      <c r="X536" s="929"/>
      <c r="Y536" s="455" t="s">
        <v>828</v>
      </c>
      <c r="Z536" s="456" t="s">
        <v>146</v>
      </c>
    </row>
    <row r="537" spans="2:26" ht="19.5" customHeight="1" x14ac:dyDescent="0.25">
      <c r="B537" s="947" t="s">
        <v>960</v>
      </c>
      <c r="C537" s="648" t="s">
        <v>1716</v>
      </c>
      <c r="D537" s="649"/>
      <c r="E537" s="462" t="s">
        <v>216</v>
      </c>
      <c r="F537" s="459">
        <v>100</v>
      </c>
      <c r="G537" s="459">
        <v>0</v>
      </c>
      <c r="H537" s="459">
        <v>0</v>
      </c>
      <c r="I537" s="459">
        <v>0</v>
      </c>
      <c r="J537" s="459">
        <v>0</v>
      </c>
      <c r="K537" s="459">
        <v>0</v>
      </c>
      <c r="L537" s="459">
        <v>0</v>
      </c>
      <c r="M537" s="459">
        <v>0</v>
      </c>
      <c r="N537" s="459">
        <v>0</v>
      </c>
      <c r="O537" s="459">
        <v>0</v>
      </c>
      <c r="P537" s="459">
        <v>0</v>
      </c>
      <c r="Q537" s="459">
        <v>0</v>
      </c>
      <c r="R537" s="459">
        <v>0</v>
      </c>
      <c r="S537" s="459">
        <v>0</v>
      </c>
      <c r="T537" s="459">
        <v>0</v>
      </c>
      <c r="U537" s="459">
        <v>0</v>
      </c>
      <c r="V537" s="459"/>
      <c r="W537" s="459">
        <v>0</v>
      </c>
      <c r="X537" s="460">
        <f>SUM($F537:$U537)/100</f>
        <v>1</v>
      </c>
      <c r="Y537" s="1072"/>
      <c r="Z537" s="987"/>
    </row>
    <row r="538" spans="2:26" ht="19.5" customHeight="1" x14ac:dyDescent="0.25">
      <c r="B538" s="948"/>
      <c r="C538" s="650"/>
      <c r="D538" s="651"/>
      <c r="E538" s="512" t="s">
        <v>1664</v>
      </c>
      <c r="F538" s="490">
        <v>100</v>
      </c>
      <c r="G538" s="490">
        <v>0</v>
      </c>
      <c r="H538" s="490">
        <v>0</v>
      </c>
      <c r="I538" s="490">
        <v>0</v>
      </c>
      <c r="J538" s="490">
        <v>0</v>
      </c>
      <c r="K538" s="490">
        <v>0</v>
      </c>
      <c r="L538" s="490">
        <v>0</v>
      </c>
      <c r="M538" s="490">
        <v>0</v>
      </c>
      <c r="N538" s="490">
        <v>0</v>
      </c>
      <c r="O538" s="490">
        <v>0</v>
      </c>
      <c r="P538" s="490">
        <v>0</v>
      </c>
      <c r="Q538" s="490">
        <v>0</v>
      </c>
      <c r="R538" s="490">
        <v>0</v>
      </c>
      <c r="S538" s="490">
        <v>0</v>
      </c>
      <c r="T538" s="490">
        <v>0</v>
      </c>
      <c r="U538" s="490">
        <v>0</v>
      </c>
      <c r="V538" s="490"/>
      <c r="W538" s="490"/>
      <c r="X538" s="461">
        <f t="shared" ref="X538:X660" si="23">SUM($F538:$U538)/100</f>
        <v>1</v>
      </c>
      <c r="Y538" s="1073"/>
      <c r="Z538" s="989"/>
    </row>
    <row r="539" spans="2:26" ht="19.5" customHeight="1" x14ac:dyDescent="0.25">
      <c r="B539" s="947" t="s">
        <v>1717</v>
      </c>
      <c r="C539" s="949" t="s">
        <v>1718</v>
      </c>
      <c r="D539" s="950"/>
      <c r="E539" s="462" t="s">
        <v>216</v>
      </c>
      <c r="F539" s="459">
        <v>100</v>
      </c>
      <c r="G539" s="459">
        <v>0</v>
      </c>
      <c r="H539" s="459">
        <v>0</v>
      </c>
      <c r="I539" s="459">
        <v>0</v>
      </c>
      <c r="J539" s="459">
        <v>0</v>
      </c>
      <c r="K539" s="459">
        <v>0</v>
      </c>
      <c r="L539" s="459">
        <v>0</v>
      </c>
      <c r="M539" s="459">
        <v>0</v>
      </c>
      <c r="N539" s="459">
        <v>0</v>
      </c>
      <c r="O539" s="459">
        <v>0</v>
      </c>
      <c r="P539" s="459">
        <v>0</v>
      </c>
      <c r="Q539" s="459">
        <v>0</v>
      </c>
      <c r="R539" s="459">
        <v>0</v>
      </c>
      <c r="S539" s="459">
        <v>0</v>
      </c>
      <c r="T539" s="459">
        <v>0</v>
      </c>
      <c r="U539" s="459">
        <v>0</v>
      </c>
      <c r="V539" s="459"/>
      <c r="W539" s="459"/>
      <c r="X539" s="460">
        <f t="shared" si="23"/>
        <v>1</v>
      </c>
      <c r="Y539" s="1073"/>
      <c r="Z539" s="989"/>
    </row>
    <row r="540" spans="2:26" ht="19.5" customHeight="1" x14ac:dyDescent="0.25">
      <c r="B540" s="948"/>
      <c r="C540" s="951"/>
      <c r="D540" s="952"/>
      <c r="E540" s="512" t="s">
        <v>1664</v>
      </c>
      <c r="F540" s="490">
        <v>100</v>
      </c>
      <c r="G540" s="490">
        <v>0</v>
      </c>
      <c r="H540" s="490">
        <v>0</v>
      </c>
      <c r="I540" s="490">
        <v>0</v>
      </c>
      <c r="J540" s="490">
        <v>0</v>
      </c>
      <c r="K540" s="490">
        <v>0</v>
      </c>
      <c r="L540" s="490">
        <v>0</v>
      </c>
      <c r="M540" s="490">
        <v>0</v>
      </c>
      <c r="N540" s="490">
        <v>0</v>
      </c>
      <c r="O540" s="490">
        <v>0</v>
      </c>
      <c r="P540" s="490">
        <v>0</v>
      </c>
      <c r="Q540" s="490">
        <v>0</v>
      </c>
      <c r="R540" s="490">
        <v>0</v>
      </c>
      <c r="S540" s="490">
        <v>0</v>
      </c>
      <c r="T540" s="490">
        <v>0</v>
      </c>
      <c r="U540" s="490">
        <v>0</v>
      </c>
      <c r="V540" s="490"/>
      <c r="W540" s="490"/>
      <c r="X540" s="461">
        <f t="shared" si="23"/>
        <v>1</v>
      </c>
      <c r="Y540" s="1073"/>
      <c r="Z540" s="989"/>
    </row>
    <row r="541" spans="2:26" ht="19.5" customHeight="1" x14ac:dyDescent="0.25">
      <c r="B541" s="947" t="s">
        <v>1719</v>
      </c>
      <c r="C541" s="942" t="s">
        <v>1720</v>
      </c>
      <c r="D541" s="943"/>
      <c r="E541" s="462" t="s">
        <v>216</v>
      </c>
      <c r="F541" s="459">
        <v>100</v>
      </c>
      <c r="G541" s="459">
        <v>0</v>
      </c>
      <c r="H541" s="459">
        <v>0</v>
      </c>
      <c r="I541" s="459">
        <v>0</v>
      </c>
      <c r="J541" s="459">
        <v>0</v>
      </c>
      <c r="K541" s="459">
        <v>0</v>
      </c>
      <c r="L541" s="459">
        <v>0</v>
      </c>
      <c r="M541" s="459">
        <v>0</v>
      </c>
      <c r="N541" s="459">
        <v>0</v>
      </c>
      <c r="O541" s="459">
        <v>0</v>
      </c>
      <c r="P541" s="459">
        <v>0</v>
      </c>
      <c r="Q541" s="459">
        <v>0</v>
      </c>
      <c r="R541" s="459">
        <v>0</v>
      </c>
      <c r="S541" s="459">
        <v>0</v>
      </c>
      <c r="T541" s="459">
        <v>0</v>
      </c>
      <c r="U541" s="459">
        <v>0</v>
      </c>
      <c r="V541" s="459"/>
      <c r="W541" s="459"/>
      <c r="X541" s="460">
        <f t="shared" si="23"/>
        <v>1</v>
      </c>
      <c r="Y541" s="1073"/>
      <c r="Z541" s="989"/>
    </row>
    <row r="542" spans="2:26" ht="19.5" customHeight="1" x14ac:dyDescent="0.25">
      <c r="B542" s="948"/>
      <c r="C542" s="944"/>
      <c r="D542" s="945"/>
      <c r="E542" s="512" t="s">
        <v>1664</v>
      </c>
      <c r="F542" s="490">
        <v>100</v>
      </c>
      <c r="G542" s="490">
        <v>0</v>
      </c>
      <c r="H542" s="490">
        <v>0</v>
      </c>
      <c r="I542" s="490">
        <v>0</v>
      </c>
      <c r="J542" s="490">
        <v>0</v>
      </c>
      <c r="K542" s="490">
        <v>0</v>
      </c>
      <c r="L542" s="490">
        <v>0</v>
      </c>
      <c r="M542" s="490">
        <v>0</v>
      </c>
      <c r="N542" s="490">
        <v>0</v>
      </c>
      <c r="O542" s="490">
        <v>0</v>
      </c>
      <c r="P542" s="490">
        <v>0</v>
      </c>
      <c r="Q542" s="490">
        <v>0</v>
      </c>
      <c r="R542" s="490">
        <v>0</v>
      </c>
      <c r="S542" s="490">
        <v>0</v>
      </c>
      <c r="T542" s="490">
        <v>0</v>
      </c>
      <c r="U542" s="490">
        <v>0</v>
      </c>
      <c r="V542" s="490"/>
      <c r="W542" s="490"/>
      <c r="X542" s="461">
        <f t="shared" si="23"/>
        <v>1</v>
      </c>
      <c r="Y542" s="1073"/>
      <c r="Z542" s="989"/>
    </row>
    <row r="543" spans="2:26" ht="19.5" customHeight="1" x14ac:dyDescent="0.25">
      <c r="B543" s="947" t="s">
        <v>1721</v>
      </c>
      <c r="C543" s="949" t="s">
        <v>1722</v>
      </c>
      <c r="D543" s="950"/>
      <c r="E543" s="462" t="s">
        <v>216</v>
      </c>
      <c r="F543" s="459">
        <v>100</v>
      </c>
      <c r="G543" s="459">
        <v>0</v>
      </c>
      <c r="H543" s="459">
        <v>0</v>
      </c>
      <c r="I543" s="459">
        <v>0</v>
      </c>
      <c r="J543" s="459">
        <v>0</v>
      </c>
      <c r="K543" s="459">
        <v>0</v>
      </c>
      <c r="L543" s="459">
        <v>0</v>
      </c>
      <c r="M543" s="459">
        <v>0</v>
      </c>
      <c r="N543" s="459">
        <v>0</v>
      </c>
      <c r="O543" s="459">
        <v>0</v>
      </c>
      <c r="P543" s="459">
        <v>0</v>
      </c>
      <c r="Q543" s="459">
        <v>0</v>
      </c>
      <c r="R543" s="459">
        <v>0</v>
      </c>
      <c r="S543" s="459">
        <v>0</v>
      </c>
      <c r="T543" s="459">
        <v>0</v>
      </c>
      <c r="U543" s="459">
        <v>0</v>
      </c>
      <c r="V543" s="459"/>
      <c r="W543" s="459"/>
      <c r="X543" s="460">
        <f t="shared" si="23"/>
        <v>1</v>
      </c>
      <c r="Y543" s="1073"/>
      <c r="Z543" s="989"/>
    </row>
    <row r="544" spans="2:26" ht="19.5" customHeight="1" x14ac:dyDescent="0.25">
      <c r="B544" s="948"/>
      <c r="C544" s="951"/>
      <c r="D544" s="952"/>
      <c r="E544" s="512" t="s">
        <v>1664</v>
      </c>
      <c r="F544" s="490">
        <v>0</v>
      </c>
      <c r="G544" s="490">
        <v>0</v>
      </c>
      <c r="H544" s="490">
        <v>0</v>
      </c>
      <c r="I544" s="490">
        <v>0</v>
      </c>
      <c r="J544" s="490">
        <v>0</v>
      </c>
      <c r="K544" s="490">
        <v>0</v>
      </c>
      <c r="L544" s="490">
        <v>0</v>
      </c>
      <c r="M544" s="490">
        <v>0</v>
      </c>
      <c r="N544" s="490">
        <v>0</v>
      </c>
      <c r="O544" s="490">
        <v>0</v>
      </c>
      <c r="P544" s="490">
        <v>10</v>
      </c>
      <c r="Q544" s="490">
        <v>10</v>
      </c>
      <c r="R544" s="490">
        <v>10</v>
      </c>
      <c r="S544" s="490">
        <v>10</v>
      </c>
      <c r="T544" s="490">
        <v>10</v>
      </c>
      <c r="U544" s="490">
        <v>10</v>
      </c>
      <c r="V544" s="490"/>
      <c r="W544" s="490"/>
      <c r="X544" s="461">
        <f t="shared" si="23"/>
        <v>0.6</v>
      </c>
      <c r="Y544" s="1073"/>
      <c r="Z544" s="989"/>
    </row>
    <row r="545" spans="2:26" ht="19.5" customHeight="1" x14ac:dyDescent="0.25">
      <c r="B545" s="947" t="s">
        <v>1723</v>
      </c>
      <c r="C545" s="942" t="s">
        <v>1724</v>
      </c>
      <c r="D545" s="943"/>
      <c r="E545" s="462" t="s">
        <v>216</v>
      </c>
      <c r="F545" s="459">
        <v>0</v>
      </c>
      <c r="G545" s="459">
        <v>0</v>
      </c>
      <c r="H545" s="459">
        <v>0</v>
      </c>
      <c r="I545" s="459">
        <v>0</v>
      </c>
      <c r="J545" s="459">
        <v>10</v>
      </c>
      <c r="K545" s="459">
        <v>10</v>
      </c>
      <c r="L545" s="459">
        <v>10</v>
      </c>
      <c r="M545" s="459">
        <v>10</v>
      </c>
      <c r="N545" s="459">
        <v>20</v>
      </c>
      <c r="O545" s="459">
        <v>20</v>
      </c>
      <c r="P545" s="459">
        <v>10</v>
      </c>
      <c r="Q545" s="459">
        <v>0</v>
      </c>
      <c r="R545" s="459">
        <v>0</v>
      </c>
      <c r="S545" s="459">
        <v>0</v>
      </c>
      <c r="T545" s="459">
        <v>0</v>
      </c>
      <c r="U545" s="459">
        <v>10</v>
      </c>
      <c r="V545" s="459"/>
      <c r="W545" s="459"/>
      <c r="X545" s="460">
        <f t="shared" si="23"/>
        <v>1</v>
      </c>
      <c r="Y545" s="1073"/>
      <c r="Z545" s="989"/>
    </row>
    <row r="546" spans="2:26" ht="19.5" customHeight="1" x14ac:dyDescent="0.25">
      <c r="B546" s="948"/>
      <c r="C546" s="944"/>
      <c r="D546" s="945"/>
      <c r="E546" s="512" t="s">
        <v>1664</v>
      </c>
      <c r="F546" s="490">
        <v>40</v>
      </c>
      <c r="G546" s="490">
        <v>0</v>
      </c>
      <c r="H546" s="490">
        <v>0</v>
      </c>
      <c r="I546" s="490">
        <v>0</v>
      </c>
      <c r="J546" s="490">
        <v>0</v>
      </c>
      <c r="K546" s="490">
        <v>0</v>
      </c>
      <c r="L546" s="490">
        <v>0</v>
      </c>
      <c r="M546" s="490">
        <v>0</v>
      </c>
      <c r="N546" s="490">
        <v>0</v>
      </c>
      <c r="O546" s="490">
        <v>10</v>
      </c>
      <c r="P546" s="490">
        <v>10</v>
      </c>
      <c r="Q546" s="490">
        <v>10</v>
      </c>
      <c r="R546" s="490">
        <v>10</v>
      </c>
      <c r="S546" s="490">
        <v>10</v>
      </c>
      <c r="T546" s="490">
        <v>10</v>
      </c>
      <c r="U546" s="490">
        <v>10</v>
      </c>
      <c r="V546" s="490"/>
      <c r="W546" s="490"/>
      <c r="X546" s="461">
        <f t="shared" si="23"/>
        <v>1.1000000000000001</v>
      </c>
      <c r="Y546" s="1073"/>
      <c r="Z546" s="989"/>
    </row>
    <row r="547" spans="2:26" ht="19.5" customHeight="1" x14ac:dyDescent="0.25">
      <c r="B547" s="947" t="s">
        <v>1725</v>
      </c>
      <c r="C547" s="949" t="s">
        <v>1726</v>
      </c>
      <c r="D547" s="950"/>
      <c r="E547" s="462" t="s">
        <v>216</v>
      </c>
      <c r="F547" s="459">
        <v>0</v>
      </c>
      <c r="G547" s="459">
        <v>10</v>
      </c>
      <c r="H547" s="459">
        <v>10</v>
      </c>
      <c r="I547" s="459">
        <v>10</v>
      </c>
      <c r="J547" s="459">
        <v>10</v>
      </c>
      <c r="K547" s="459">
        <v>10</v>
      </c>
      <c r="L547" s="459">
        <v>10</v>
      </c>
      <c r="M547" s="459">
        <v>10</v>
      </c>
      <c r="N547" s="459">
        <v>10</v>
      </c>
      <c r="O547" s="459">
        <v>10</v>
      </c>
      <c r="P547" s="459">
        <v>10</v>
      </c>
      <c r="Q547" s="459">
        <v>0</v>
      </c>
      <c r="R547" s="459">
        <v>0</v>
      </c>
      <c r="S547" s="459">
        <v>0</v>
      </c>
      <c r="T547" s="459">
        <v>0</v>
      </c>
      <c r="U547" s="459">
        <v>0</v>
      </c>
      <c r="V547" s="459"/>
      <c r="W547" s="459">
        <v>0</v>
      </c>
      <c r="X547" s="460">
        <f t="shared" si="23"/>
        <v>1</v>
      </c>
      <c r="Y547" s="1073"/>
      <c r="Z547" s="989"/>
    </row>
    <row r="548" spans="2:26" ht="19.5" customHeight="1" x14ac:dyDescent="0.25">
      <c r="B548" s="948"/>
      <c r="C548" s="951"/>
      <c r="D548" s="952"/>
      <c r="E548" s="512" t="s">
        <v>1664</v>
      </c>
      <c r="F548" s="490">
        <v>50</v>
      </c>
      <c r="G548" s="490">
        <v>0</v>
      </c>
      <c r="H548" s="490">
        <v>0</v>
      </c>
      <c r="I548" s="490">
        <v>0</v>
      </c>
      <c r="J548" s="490">
        <v>0</v>
      </c>
      <c r="K548" s="490">
        <v>10</v>
      </c>
      <c r="L548" s="490">
        <v>0</v>
      </c>
      <c r="M548" s="490">
        <v>0</v>
      </c>
      <c r="N548" s="490">
        <v>0</v>
      </c>
      <c r="O548" s="490">
        <v>10</v>
      </c>
      <c r="P548" s="490">
        <v>10</v>
      </c>
      <c r="Q548" s="490">
        <v>10</v>
      </c>
      <c r="R548" s="490">
        <v>10</v>
      </c>
      <c r="S548" s="490">
        <v>0</v>
      </c>
      <c r="T548" s="490">
        <v>0</v>
      </c>
      <c r="U548" s="490">
        <v>0</v>
      </c>
      <c r="V548" s="490"/>
      <c r="W548" s="490"/>
      <c r="X548" s="461">
        <f t="shared" si="23"/>
        <v>1</v>
      </c>
      <c r="Y548" s="1073"/>
      <c r="Z548" s="989"/>
    </row>
    <row r="549" spans="2:26" ht="19.5" customHeight="1" x14ac:dyDescent="0.25">
      <c r="B549" s="947" t="s">
        <v>1727</v>
      </c>
      <c r="C549" s="942" t="s">
        <v>2070</v>
      </c>
      <c r="D549" s="943"/>
      <c r="E549" s="462" t="s">
        <v>216</v>
      </c>
      <c r="F549" s="459">
        <v>10</v>
      </c>
      <c r="G549" s="459">
        <v>10</v>
      </c>
      <c r="H549" s="459">
        <v>0</v>
      </c>
      <c r="I549" s="459">
        <v>10</v>
      </c>
      <c r="J549" s="460">
        <v>10</v>
      </c>
      <c r="K549" s="460">
        <v>10</v>
      </c>
      <c r="L549" s="460">
        <v>10</v>
      </c>
      <c r="M549" s="460">
        <v>10</v>
      </c>
      <c r="N549" s="460">
        <v>0</v>
      </c>
      <c r="O549" s="460">
        <v>10</v>
      </c>
      <c r="P549" s="460">
        <v>10</v>
      </c>
      <c r="Q549" s="459">
        <v>0</v>
      </c>
      <c r="R549" s="459">
        <v>0</v>
      </c>
      <c r="S549" s="459">
        <v>0</v>
      </c>
      <c r="T549" s="459">
        <v>0</v>
      </c>
      <c r="U549" s="460">
        <v>10</v>
      </c>
      <c r="V549" s="460"/>
      <c r="W549" s="460">
        <v>0</v>
      </c>
      <c r="X549" s="460">
        <f t="shared" si="23"/>
        <v>1</v>
      </c>
      <c r="Y549" s="1073"/>
      <c r="Z549" s="989"/>
    </row>
    <row r="550" spans="2:26" ht="24" customHeight="1" x14ac:dyDescent="0.25">
      <c r="B550" s="948"/>
      <c r="C550" s="944"/>
      <c r="D550" s="945"/>
      <c r="E550" s="512" t="s">
        <v>1664</v>
      </c>
      <c r="F550" s="490">
        <v>0</v>
      </c>
      <c r="G550" s="490">
        <v>0</v>
      </c>
      <c r="H550" s="490">
        <v>0</v>
      </c>
      <c r="I550" s="490">
        <v>25</v>
      </c>
      <c r="J550" s="490">
        <v>0</v>
      </c>
      <c r="K550" s="490">
        <v>0</v>
      </c>
      <c r="L550" s="490">
        <v>0</v>
      </c>
      <c r="M550" s="490">
        <v>0</v>
      </c>
      <c r="N550" s="490">
        <v>0</v>
      </c>
      <c r="O550" s="490">
        <v>10</v>
      </c>
      <c r="P550" s="490">
        <v>10</v>
      </c>
      <c r="Q550" s="490">
        <v>10</v>
      </c>
      <c r="R550" s="490">
        <v>10</v>
      </c>
      <c r="S550" s="490">
        <v>10</v>
      </c>
      <c r="T550" s="490">
        <v>10</v>
      </c>
      <c r="U550" s="490">
        <v>0</v>
      </c>
      <c r="V550" s="490"/>
      <c r="W550" s="490"/>
      <c r="X550" s="490">
        <f t="shared" si="23"/>
        <v>0.85</v>
      </c>
      <c r="Y550" s="1073"/>
      <c r="Z550" s="989"/>
    </row>
    <row r="551" spans="2:26" ht="34.5" customHeight="1" x14ac:dyDescent="0.25">
      <c r="B551" s="947" t="s">
        <v>1767</v>
      </c>
      <c r="C551" s="923" t="s">
        <v>2071</v>
      </c>
      <c r="D551" s="924"/>
      <c r="E551" s="462" t="s">
        <v>216</v>
      </c>
      <c r="F551" s="459">
        <v>0</v>
      </c>
      <c r="G551" s="459">
        <v>0</v>
      </c>
      <c r="H551" s="459">
        <v>0</v>
      </c>
      <c r="I551" s="459">
        <v>0</v>
      </c>
      <c r="J551" s="459">
        <v>0</v>
      </c>
      <c r="K551" s="459">
        <v>25</v>
      </c>
      <c r="L551" s="459">
        <v>25</v>
      </c>
      <c r="M551" s="459">
        <v>25</v>
      </c>
      <c r="N551" s="459">
        <v>25</v>
      </c>
      <c r="O551" s="459">
        <v>0</v>
      </c>
      <c r="P551" s="459">
        <v>0</v>
      </c>
      <c r="Q551" s="459">
        <v>0</v>
      </c>
      <c r="R551" s="459">
        <v>0</v>
      </c>
      <c r="S551" s="459">
        <v>0</v>
      </c>
      <c r="T551" s="459">
        <v>0</v>
      </c>
      <c r="U551" s="459">
        <v>0</v>
      </c>
      <c r="V551" s="459"/>
      <c r="W551" s="459"/>
      <c r="X551" s="460">
        <f t="shared" si="23"/>
        <v>1</v>
      </c>
      <c r="Y551" s="1073"/>
      <c r="Z551" s="989"/>
    </row>
    <row r="552" spans="2:26" ht="49.5" customHeight="1" x14ac:dyDescent="0.25">
      <c r="B552" s="948"/>
      <c r="C552" s="925"/>
      <c r="D552" s="899"/>
      <c r="E552" s="512" t="s">
        <v>1664</v>
      </c>
      <c r="F552" s="490">
        <v>0</v>
      </c>
      <c r="G552" s="490">
        <v>0</v>
      </c>
      <c r="H552" s="490">
        <v>0</v>
      </c>
      <c r="I552" s="490">
        <v>0</v>
      </c>
      <c r="J552" s="490">
        <v>0</v>
      </c>
      <c r="K552" s="490">
        <v>0</v>
      </c>
      <c r="L552" s="490">
        <v>0</v>
      </c>
      <c r="M552" s="490">
        <v>0</v>
      </c>
      <c r="N552" s="490">
        <v>10</v>
      </c>
      <c r="O552" s="490">
        <v>10</v>
      </c>
      <c r="P552" s="490">
        <v>20</v>
      </c>
      <c r="Q552" s="490">
        <v>10</v>
      </c>
      <c r="R552" s="490">
        <v>15</v>
      </c>
      <c r="S552" s="490">
        <v>20</v>
      </c>
      <c r="T552" s="490">
        <v>10</v>
      </c>
      <c r="U552" s="490">
        <v>5</v>
      </c>
      <c r="V552" s="490"/>
      <c r="W552" s="490"/>
      <c r="X552" s="461">
        <f t="shared" si="23"/>
        <v>1</v>
      </c>
      <c r="Y552" s="1073"/>
      <c r="Z552" s="989"/>
    </row>
    <row r="553" spans="2:26" ht="28.15" hidden="1" customHeight="1" x14ac:dyDescent="0.25">
      <c r="B553" s="506"/>
      <c r="C553" s="959" t="s">
        <v>1761</v>
      </c>
      <c r="D553" s="960"/>
      <c r="E553" s="462"/>
      <c r="F553" s="459"/>
      <c r="G553" s="459"/>
      <c r="H553" s="459"/>
      <c r="I553" s="459"/>
      <c r="J553" s="459"/>
      <c r="K553" s="459"/>
      <c r="L553" s="459"/>
      <c r="M553" s="459"/>
      <c r="N553" s="459"/>
      <c r="O553" s="459"/>
      <c r="P553" s="459"/>
      <c r="Q553" s="459"/>
      <c r="R553" s="459"/>
      <c r="S553" s="459"/>
      <c r="T553" s="459"/>
      <c r="U553" s="459"/>
      <c r="V553" s="459"/>
      <c r="W553" s="459"/>
      <c r="X553" s="460"/>
      <c r="Y553" s="1073"/>
      <c r="Z553" s="989"/>
    </row>
    <row r="554" spans="2:26" ht="23.45" hidden="1" customHeight="1" x14ac:dyDescent="0.25">
      <c r="B554" s="506"/>
      <c r="C554" s="961"/>
      <c r="D554" s="962"/>
      <c r="E554" s="512"/>
      <c r="F554" s="490"/>
      <c r="G554" s="490"/>
      <c r="H554" s="490"/>
      <c r="I554" s="490"/>
      <c r="J554" s="490"/>
      <c r="K554" s="490"/>
      <c r="L554" s="490"/>
      <c r="M554" s="490"/>
      <c r="N554" s="490"/>
      <c r="O554" s="490"/>
      <c r="P554" s="490"/>
      <c r="Q554" s="490"/>
      <c r="R554" s="490"/>
      <c r="S554" s="490"/>
      <c r="T554" s="490"/>
      <c r="U554" s="490"/>
      <c r="V554" s="490"/>
      <c r="W554" s="490"/>
      <c r="X554" s="461"/>
      <c r="Y554" s="1073"/>
      <c r="Z554" s="989"/>
    </row>
    <row r="555" spans="2:26" ht="36.6" customHeight="1" x14ac:dyDescent="0.25">
      <c r="B555" s="885" t="s">
        <v>1767</v>
      </c>
      <c r="C555" s="632" t="s">
        <v>2028</v>
      </c>
      <c r="D555" s="633"/>
      <c r="E555" s="462" t="s">
        <v>216</v>
      </c>
      <c r="F555" s="459">
        <v>0</v>
      </c>
      <c r="G555" s="459">
        <v>0</v>
      </c>
      <c r="H555" s="459">
        <v>0</v>
      </c>
      <c r="I555" s="459">
        <v>0</v>
      </c>
      <c r="J555" s="460">
        <v>100</v>
      </c>
      <c r="K555" s="460">
        <v>0</v>
      </c>
      <c r="L555" s="460">
        <v>0</v>
      </c>
      <c r="M555" s="460">
        <v>0</v>
      </c>
      <c r="N555" s="460">
        <v>0</v>
      </c>
      <c r="O555" s="460">
        <v>0</v>
      </c>
      <c r="P555" s="460">
        <v>0</v>
      </c>
      <c r="Q555" s="460">
        <v>0</v>
      </c>
      <c r="R555" s="460">
        <v>0</v>
      </c>
      <c r="S555" s="460">
        <v>0</v>
      </c>
      <c r="T555" s="460">
        <v>0</v>
      </c>
      <c r="U555" s="460">
        <v>0</v>
      </c>
      <c r="V555" s="460"/>
      <c r="W555" s="460"/>
      <c r="X555" s="460">
        <f>SUM(F555:U555)/100</f>
        <v>1</v>
      </c>
      <c r="Y555" s="1073"/>
      <c r="Z555" s="989"/>
    </row>
    <row r="556" spans="2:26" ht="30" customHeight="1" x14ac:dyDescent="0.25">
      <c r="B556" s="885"/>
      <c r="C556" s="634"/>
      <c r="D556" s="635"/>
      <c r="E556" s="512" t="s">
        <v>1664</v>
      </c>
      <c r="F556" s="490">
        <v>0</v>
      </c>
      <c r="G556" s="490">
        <v>0</v>
      </c>
      <c r="H556" s="490">
        <v>0</v>
      </c>
      <c r="I556" s="490">
        <v>0</v>
      </c>
      <c r="J556" s="490">
        <v>5</v>
      </c>
      <c r="K556" s="490">
        <v>5</v>
      </c>
      <c r="L556" s="490">
        <v>5</v>
      </c>
      <c r="M556" s="490">
        <v>5</v>
      </c>
      <c r="N556" s="490">
        <v>5</v>
      </c>
      <c r="O556" s="490">
        <v>10</v>
      </c>
      <c r="P556" s="490">
        <v>10</v>
      </c>
      <c r="Q556" s="490">
        <v>20</v>
      </c>
      <c r="R556" s="490">
        <v>10</v>
      </c>
      <c r="S556" s="490">
        <v>15</v>
      </c>
      <c r="T556" s="490">
        <v>0</v>
      </c>
      <c r="U556" s="490">
        <v>0</v>
      </c>
      <c r="V556" s="490"/>
      <c r="W556" s="490"/>
      <c r="X556" s="490">
        <f t="shared" ref="X556:X619" si="24">SUM(F556:U556)/100</f>
        <v>0.9</v>
      </c>
      <c r="Y556" s="1073"/>
      <c r="Z556" s="989"/>
    </row>
    <row r="557" spans="2:26" ht="26.45" customHeight="1" x14ac:dyDescent="0.25">
      <c r="B557" s="885" t="s">
        <v>1880</v>
      </c>
      <c r="C557" s="636" t="s">
        <v>2029</v>
      </c>
      <c r="D557" s="637"/>
      <c r="E557" s="462" t="s">
        <v>216</v>
      </c>
      <c r="F557" s="459">
        <v>0</v>
      </c>
      <c r="G557" s="459">
        <v>0</v>
      </c>
      <c r="H557" s="459">
        <v>0</v>
      </c>
      <c r="I557" s="459">
        <v>0</v>
      </c>
      <c r="J557" s="459">
        <v>100</v>
      </c>
      <c r="K557" s="459">
        <v>0</v>
      </c>
      <c r="L557" s="459">
        <v>0</v>
      </c>
      <c r="M557" s="459">
        <v>0</v>
      </c>
      <c r="N557" s="459">
        <v>0</v>
      </c>
      <c r="O557" s="459">
        <v>0</v>
      </c>
      <c r="P557" s="459">
        <v>0</v>
      </c>
      <c r="Q557" s="459">
        <v>0</v>
      </c>
      <c r="R557" s="459">
        <v>0</v>
      </c>
      <c r="S557" s="459">
        <v>0</v>
      </c>
      <c r="T557" s="459">
        <v>0</v>
      </c>
      <c r="U557" s="459">
        <v>0</v>
      </c>
      <c r="V557" s="459"/>
      <c r="W557" s="459"/>
      <c r="X557" s="460">
        <f t="shared" si="24"/>
        <v>1</v>
      </c>
      <c r="Y557" s="1073"/>
      <c r="Z557" s="989"/>
    </row>
    <row r="558" spans="2:26" ht="31.15" customHeight="1" x14ac:dyDescent="0.25">
      <c r="B558" s="885"/>
      <c r="C558" s="638"/>
      <c r="D558" s="639"/>
      <c r="E558" s="512" t="s">
        <v>1664</v>
      </c>
      <c r="F558" s="490">
        <v>5</v>
      </c>
      <c r="G558" s="490">
        <v>5</v>
      </c>
      <c r="H558" s="490">
        <v>5</v>
      </c>
      <c r="I558" s="490">
        <v>5</v>
      </c>
      <c r="J558" s="490">
        <v>5</v>
      </c>
      <c r="K558" s="490">
        <v>5</v>
      </c>
      <c r="L558" s="490">
        <v>5</v>
      </c>
      <c r="M558" s="490">
        <v>5</v>
      </c>
      <c r="N558" s="490">
        <v>5</v>
      </c>
      <c r="O558" s="490">
        <v>5</v>
      </c>
      <c r="P558" s="490">
        <v>5</v>
      </c>
      <c r="Q558" s="490">
        <v>5</v>
      </c>
      <c r="R558" s="490">
        <v>5</v>
      </c>
      <c r="S558" s="490">
        <v>5</v>
      </c>
      <c r="T558" s="490">
        <v>5</v>
      </c>
      <c r="U558" s="490">
        <v>5</v>
      </c>
      <c r="V558" s="490"/>
      <c r="W558" s="490"/>
      <c r="X558" s="461">
        <f t="shared" si="24"/>
        <v>0.8</v>
      </c>
      <c r="Y558" s="1073"/>
      <c r="Z558" s="989"/>
    </row>
    <row r="559" spans="2:26" ht="25.9" customHeight="1" x14ac:dyDescent="0.25">
      <c r="B559" s="885" t="s">
        <v>1881</v>
      </c>
      <c r="C559" s="632" t="s">
        <v>2030</v>
      </c>
      <c r="D559" s="633"/>
      <c r="E559" s="462" t="s">
        <v>216</v>
      </c>
      <c r="F559" s="459">
        <v>0</v>
      </c>
      <c r="G559" s="459">
        <v>0</v>
      </c>
      <c r="H559" s="459">
        <v>0</v>
      </c>
      <c r="I559" s="459">
        <v>0</v>
      </c>
      <c r="J559" s="459">
        <v>0</v>
      </c>
      <c r="K559" s="459">
        <v>0</v>
      </c>
      <c r="L559" s="459">
        <v>100</v>
      </c>
      <c r="M559" s="459">
        <v>0</v>
      </c>
      <c r="N559" s="459">
        <v>0</v>
      </c>
      <c r="O559" s="459">
        <v>0</v>
      </c>
      <c r="P559" s="459">
        <v>0</v>
      </c>
      <c r="Q559" s="459">
        <v>0</v>
      </c>
      <c r="R559" s="459">
        <v>0</v>
      </c>
      <c r="S559" s="459">
        <v>0</v>
      </c>
      <c r="T559" s="459">
        <v>0</v>
      </c>
      <c r="U559" s="459">
        <v>0</v>
      </c>
      <c r="V559" s="459"/>
      <c r="W559" s="459"/>
      <c r="X559" s="460">
        <f t="shared" si="24"/>
        <v>1</v>
      </c>
      <c r="Y559" s="1073"/>
      <c r="Z559" s="989"/>
    </row>
    <row r="560" spans="2:26" ht="23.45" customHeight="1" x14ac:dyDescent="0.25">
      <c r="B560" s="885"/>
      <c r="C560" s="634"/>
      <c r="D560" s="635"/>
      <c r="E560" s="512" t="s">
        <v>1664</v>
      </c>
      <c r="F560" s="490">
        <v>5</v>
      </c>
      <c r="G560" s="490">
        <v>5</v>
      </c>
      <c r="H560" s="490">
        <v>5</v>
      </c>
      <c r="I560" s="490">
        <v>5</v>
      </c>
      <c r="J560" s="490">
        <v>10</v>
      </c>
      <c r="K560" s="490">
        <v>5</v>
      </c>
      <c r="L560" s="490">
        <v>5</v>
      </c>
      <c r="M560" s="490">
        <v>5</v>
      </c>
      <c r="N560" s="490">
        <v>5</v>
      </c>
      <c r="O560" s="490">
        <v>5</v>
      </c>
      <c r="P560" s="490">
        <v>5</v>
      </c>
      <c r="Q560" s="490">
        <v>5</v>
      </c>
      <c r="R560" s="490">
        <v>5</v>
      </c>
      <c r="S560" s="490">
        <v>5</v>
      </c>
      <c r="T560" s="490">
        <v>5</v>
      </c>
      <c r="U560" s="490">
        <v>5</v>
      </c>
      <c r="V560" s="490"/>
      <c r="W560" s="490"/>
      <c r="X560" s="461">
        <f t="shared" si="24"/>
        <v>0.85</v>
      </c>
      <c r="Y560" s="1073"/>
      <c r="Z560" s="989"/>
    </row>
    <row r="561" spans="2:26" ht="31.15" customHeight="1" x14ac:dyDescent="0.25">
      <c r="B561" s="885" t="s">
        <v>1882</v>
      </c>
      <c r="C561" s="636" t="s">
        <v>2031</v>
      </c>
      <c r="D561" s="637"/>
      <c r="E561" s="462" t="s">
        <v>216</v>
      </c>
      <c r="F561" s="459">
        <v>0</v>
      </c>
      <c r="G561" s="459">
        <v>0</v>
      </c>
      <c r="H561" s="459">
        <v>0</v>
      </c>
      <c r="I561" s="459">
        <v>0</v>
      </c>
      <c r="J561" s="459">
        <v>0</v>
      </c>
      <c r="K561" s="459">
        <v>0</v>
      </c>
      <c r="L561" s="459">
        <v>100</v>
      </c>
      <c r="M561" s="459">
        <v>0</v>
      </c>
      <c r="N561" s="459">
        <v>0</v>
      </c>
      <c r="O561" s="459">
        <v>0</v>
      </c>
      <c r="P561" s="459">
        <v>0</v>
      </c>
      <c r="Q561" s="459">
        <v>0</v>
      </c>
      <c r="R561" s="459">
        <v>0</v>
      </c>
      <c r="S561" s="459">
        <v>0</v>
      </c>
      <c r="T561" s="459">
        <v>0</v>
      </c>
      <c r="U561" s="459">
        <v>0</v>
      </c>
      <c r="V561" s="459"/>
      <c r="W561" s="459">
        <v>0</v>
      </c>
      <c r="X561" s="460">
        <f t="shared" si="24"/>
        <v>1</v>
      </c>
      <c r="Y561" s="1073"/>
      <c r="Z561" s="989"/>
    </row>
    <row r="562" spans="2:26" ht="18" customHeight="1" x14ac:dyDescent="0.25">
      <c r="B562" s="885"/>
      <c r="C562" s="638"/>
      <c r="D562" s="639"/>
      <c r="E562" s="512" t="s">
        <v>1664</v>
      </c>
      <c r="F562" s="490">
        <v>10</v>
      </c>
      <c r="G562" s="490">
        <v>10</v>
      </c>
      <c r="H562" s="490">
        <v>0</v>
      </c>
      <c r="I562" s="490">
        <v>10</v>
      </c>
      <c r="J562" s="490">
        <v>5</v>
      </c>
      <c r="K562" s="490">
        <v>10</v>
      </c>
      <c r="L562" s="490">
        <v>15</v>
      </c>
      <c r="M562" s="490">
        <v>0</v>
      </c>
      <c r="N562" s="490">
        <v>0</v>
      </c>
      <c r="O562" s="490">
        <v>10</v>
      </c>
      <c r="P562" s="490">
        <v>0</v>
      </c>
      <c r="Q562" s="490">
        <v>0</v>
      </c>
      <c r="R562" s="490">
        <v>0</v>
      </c>
      <c r="S562" s="490">
        <v>10</v>
      </c>
      <c r="T562" s="490">
        <v>0</v>
      </c>
      <c r="U562" s="490">
        <v>0</v>
      </c>
      <c r="V562" s="490"/>
      <c r="W562" s="490"/>
      <c r="X562" s="461">
        <f t="shared" si="24"/>
        <v>0.8</v>
      </c>
      <c r="Y562" s="1073"/>
      <c r="Z562" s="989"/>
    </row>
    <row r="563" spans="2:26" ht="30" customHeight="1" x14ac:dyDescent="0.25">
      <c r="B563" s="885" t="s">
        <v>1883</v>
      </c>
      <c r="C563" s="632" t="s">
        <v>2032</v>
      </c>
      <c r="D563" s="633"/>
      <c r="E563" s="462" t="s">
        <v>216</v>
      </c>
      <c r="F563" s="459">
        <v>0</v>
      </c>
      <c r="G563" s="459">
        <v>0</v>
      </c>
      <c r="H563" s="459">
        <v>0</v>
      </c>
      <c r="I563" s="459">
        <v>0</v>
      </c>
      <c r="J563" s="459">
        <v>0</v>
      </c>
      <c r="K563" s="459">
        <v>100</v>
      </c>
      <c r="L563" s="459">
        <v>0</v>
      </c>
      <c r="M563" s="459">
        <v>0</v>
      </c>
      <c r="N563" s="459">
        <v>0</v>
      </c>
      <c r="O563" s="459">
        <v>0</v>
      </c>
      <c r="P563" s="459">
        <v>0</v>
      </c>
      <c r="Q563" s="459">
        <v>0</v>
      </c>
      <c r="R563" s="459">
        <v>0</v>
      </c>
      <c r="S563" s="459">
        <v>0</v>
      </c>
      <c r="T563" s="459">
        <v>0</v>
      </c>
      <c r="U563" s="459">
        <v>0</v>
      </c>
      <c r="V563" s="459"/>
      <c r="W563" s="459">
        <v>0</v>
      </c>
      <c r="X563" s="460">
        <f t="shared" si="24"/>
        <v>1</v>
      </c>
      <c r="Y563" s="1073"/>
      <c r="Z563" s="989"/>
    </row>
    <row r="564" spans="2:26" ht="24.6" customHeight="1" x14ac:dyDescent="0.25">
      <c r="B564" s="885"/>
      <c r="C564" s="634"/>
      <c r="D564" s="635"/>
      <c r="E564" s="512" t="s">
        <v>1664</v>
      </c>
      <c r="F564" s="490">
        <v>10</v>
      </c>
      <c r="G564" s="490">
        <v>10</v>
      </c>
      <c r="H564" s="490">
        <v>10</v>
      </c>
      <c r="I564" s="490">
        <v>10</v>
      </c>
      <c r="J564" s="490">
        <v>5</v>
      </c>
      <c r="K564" s="490">
        <v>5</v>
      </c>
      <c r="L564" s="490">
        <v>5</v>
      </c>
      <c r="M564" s="490">
        <v>5</v>
      </c>
      <c r="N564" s="490">
        <v>5</v>
      </c>
      <c r="O564" s="490">
        <v>5</v>
      </c>
      <c r="P564" s="490">
        <v>5</v>
      </c>
      <c r="Q564" s="490">
        <v>5</v>
      </c>
      <c r="R564" s="490">
        <v>5</v>
      </c>
      <c r="S564" s="490">
        <v>5</v>
      </c>
      <c r="T564" s="490">
        <v>5</v>
      </c>
      <c r="U564" s="490">
        <v>0</v>
      </c>
      <c r="V564" s="490"/>
      <c r="W564" s="490"/>
      <c r="X564" s="461">
        <f t="shared" si="24"/>
        <v>0.95</v>
      </c>
      <c r="Y564" s="1073"/>
      <c r="Z564" s="989"/>
    </row>
    <row r="565" spans="2:26" ht="39.6" customHeight="1" x14ac:dyDescent="0.25">
      <c r="B565" s="885" t="s">
        <v>1884</v>
      </c>
      <c r="C565" s="636" t="s">
        <v>2033</v>
      </c>
      <c r="D565" s="637"/>
      <c r="E565" s="462" t="s">
        <v>216</v>
      </c>
      <c r="F565" s="459">
        <v>0</v>
      </c>
      <c r="G565" s="459">
        <v>0</v>
      </c>
      <c r="H565" s="459">
        <v>0</v>
      </c>
      <c r="I565" s="459">
        <v>0</v>
      </c>
      <c r="J565" s="460">
        <v>0</v>
      </c>
      <c r="K565" s="460">
        <v>0</v>
      </c>
      <c r="L565" s="460">
        <v>0</v>
      </c>
      <c r="M565" s="460">
        <v>0</v>
      </c>
      <c r="N565" s="460">
        <v>0</v>
      </c>
      <c r="O565" s="460">
        <v>100</v>
      </c>
      <c r="P565" s="460">
        <v>0</v>
      </c>
      <c r="Q565" s="460">
        <v>0</v>
      </c>
      <c r="R565" s="460">
        <v>0</v>
      </c>
      <c r="S565" s="460">
        <v>0</v>
      </c>
      <c r="T565" s="460">
        <v>0</v>
      </c>
      <c r="U565" s="460">
        <v>0</v>
      </c>
      <c r="V565" s="460"/>
      <c r="W565" s="460">
        <v>0</v>
      </c>
      <c r="X565" s="460">
        <f t="shared" si="24"/>
        <v>1</v>
      </c>
      <c r="Y565" s="1073"/>
      <c r="Z565" s="989"/>
    </row>
    <row r="566" spans="2:26" x14ac:dyDescent="0.25">
      <c r="B566" s="885"/>
      <c r="C566" s="638"/>
      <c r="D566" s="639"/>
      <c r="E566" s="512" t="s">
        <v>1664</v>
      </c>
      <c r="F566" s="490">
        <v>0</v>
      </c>
      <c r="G566" s="490">
        <v>5</v>
      </c>
      <c r="H566" s="490">
        <v>10</v>
      </c>
      <c r="I566" s="490">
        <v>10</v>
      </c>
      <c r="J566" s="490">
        <v>10</v>
      </c>
      <c r="K566" s="490">
        <v>10</v>
      </c>
      <c r="L566" s="490">
        <v>1</v>
      </c>
      <c r="M566" s="490">
        <v>5</v>
      </c>
      <c r="N566" s="490">
        <v>10</v>
      </c>
      <c r="O566" s="490">
        <v>15</v>
      </c>
      <c r="P566" s="490">
        <v>15</v>
      </c>
      <c r="Q566" s="490">
        <v>0</v>
      </c>
      <c r="R566" s="490">
        <v>0</v>
      </c>
      <c r="S566" s="490">
        <v>0</v>
      </c>
      <c r="T566" s="490">
        <v>0</v>
      </c>
      <c r="U566" s="490">
        <v>0</v>
      </c>
      <c r="V566" s="490"/>
      <c r="W566" s="490"/>
      <c r="X566" s="490">
        <f t="shared" si="24"/>
        <v>0.91</v>
      </c>
      <c r="Y566" s="1073"/>
      <c r="Z566" s="989"/>
    </row>
    <row r="567" spans="2:26" ht="37.9" customHeight="1" x14ac:dyDescent="0.25">
      <c r="B567" s="885" t="s">
        <v>1885</v>
      </c>
      <c r="C567" s="632" t="s">
        <v>2034</v>
      </c>
      <c r="D567" s="633"/>
      <c r="E567" s="462" t="s">
        <v>216</v>
      </c>
      <c r="F567" s="459">
        <v>0</v>
      </c>
      <c r="G567" s="459">
        <v>0</v>
      </c>
      <c r="H567" s="459">
        <v>0</v>
      </c>
      <c r="I567" s="459">
        <v>0</v>
      </c>
      <c r="J567" s="459">
        <v>0</v>
      </c>
      <c r="K567" s="459">
        <v>100</v>
      </c>
      <c r="L567" s="459">
        <v>0</v>
      </c>
      <c r="M567" s="459">
        <v>0</v>
      </c>
      <c r="N567" s="459">
        <v>0</v>
      </c>
      <c r="O567" s="459">
        <v>0</v>
      </c>
      <c r="P567" s="459">
        <v>0</v>
      </c>
      <c r="Q567" s="459">
        <v>0</v>
      </c>
      <c r="R567" s="459">
        <v>0</v>
      </c>
      <c r="S567" s="459">
        <v>0</v>
      </c>
      <c r="T567" s="459">
        <v>0</v>
      </c>
      <c r="U567" s="459">
        <v>0</v>
      </c>
      <c r="V567" s="459"/>
      <c r="W567" s="459">
        <v>0</v>
      </c>
      <c r="X567" s="460">
        <f t="shared" si="24"/>
        <v>1</v>
      </c>
      <c r="Y567" s="1073"/>
      <c r="Z567" s="989"/>
    </row>
    <row r="568" spans="2:26" x14ac:dyDescent="0.25">
      <c r="B568" s="885"/>
      <c r="C568" s="634"/>
      <c r="D568" s="635"/>
      <c r="E568" s="512" t="s">
        <v>1664</v>
      </c>
      <c r="F568" s="490">
        <v>10</v>
      </c>
      <c r="G568" s="490">
        <v>10</v>
      </c>
      <c r="H568" s="490">
        <v>10</v>
      </c>
      <c r="I568" s="490">
        <v>10</v>
      </c>
      <c r="J568" s="490">
        <v>10</v>
      </c>
      <c r="K568" s="490">
        <v>10</v>
      </c>
      <c r="L568" s="490">
        <v>10</v>
      </c>
      <c r="M568" s="490">
        <v>10</v>
      </c>
      <c r="N568" s="490">
        <v>10</v>
      </c>
      <c r="O568" s="490">
        <v>10</v>
      </c>
      <c r="P568" s="490">
        <v>0</v>
      </c>
      <c r="Q568" s="490">
        <v>0</v>
      </c>
      <c r="R568" s="490">
        <v>0</v>
      </c>
      <c r="S568" s="490">
        <v>0</v>
      </c>
      <c r="T568" s="490">
        <v>0</v>
      </c>
      <c r="U568" s="490">
        <v>0</v>
      </c>
      <c r="V568" s="490"/>
      <c r="W568" s="490"/>
      <c r="X568" s="461">
        <f t="shared" si="24"/>
        <v>1</v>
      </c>
      <c r="Y568" s="1073"/>
      <c r="Z568" s="989"/>
    </row>
    <row r="569" spans="2:26" ht="36.6" customHeight="1" x14ac:dyDescent="0.25">
      <c r="B569" s="885" t="s">
        <v>1886</v>
      </c>
      <c r="C569" s="636" t="s">
        <v>2035</v>
      </c>
      <c r="D569" s="637"/>
      <c r="E569" s="462" t="s">
        <v>216</v>
      </c>
      <c r="F569" s="459">
        <v>0</v>
      </c>
      <c r="G569" s="459">
        <v>0</v>
      </c>
      <c r="H569" s="459">
        <v>0</v>
      </c>
      <c r="I569" s="459">
        <v>0</v>
      </c>
      <c r="J569" s="459">
        <v>0</v>
      </c>
      <c r="K569" s="459">
        <v>100</v>
      </c>
      <c r="L569" s="459">
        <v>0</v>
      </c>
      <c r="M569" s="459">
        <v>0</v>
      </c>
      <c r="N569" s="459">
        <v>0</v>
      </c>
      <c r="O569" s="459">
        <v>0</v>
      </c>
      <c r="P569" s="459">
        <v>0</v>
      </c>
      <c r="Q569" s="459">
        <v>0</v>
      </c>
      <c r="R569" s="459">
        <v>0</v>
      </c>
      <c r="S569" s="459">
        <v>0</v>
      </c>
      <c r="T569" s="459">
        <v>0</v>
      </c>
      <c r="U569" s="459">
        <v>0</v>
      </c>
      <c r="V569" s="459"/>
      <c r="W569" s="459">
        <v>0</v>
      </c>
      <c r="X569" s="460">
        <f t="shared" si="24"/>
        <v>1</v>
      </c>
      <c r="Y569" s="1073"/>
      <c r="Z569" s="989"/>
    </row>
    <row r="570" spans="2:26" ht="27" customHeight="1" x14ac:dyDescent="0.25">
      <c r="B570" s="885"/>
      <c r="C570" s="638"/>
      <c r="D570" s="639"/>
      <c r="E570" s="512" t="s">
        <v>1664</v>
      </c>
      <c r="F570" s="490">
        <v>5</v>
      </c>
      <c r="G570" s="490">
        <v>5</v>
      </c>
      <c r="H570" s="490">
        <v>5</v>
      </c>
      <c r="I570" s="490">
        <v>5</v>
      </c>
      <c r="J570" s="490">
        <v>10</v>
      </c>
      <c r="K570" s="490">
        <v>5</v>
      </c>
      <c r="L570" s="490">
        <v>5</v>
      </c>
      <c r="M570" s="490">
        <v>5</v>
      </c>
      <c r="N570" s="490">
        <v>5</v>
      </c>
      <c r="O570" s="490">
        <v>5</v>
      </c>
      <c r="P570" s="490">
        <v>5</v>
      </c>
      <c r="Q570" s="490">
        <v>5</v>
      </c>
      <c r="R570" s="490">
        <v>5</v>
      </c>
      <c r="S570" s="490">
        <v>5</v>
      </c>
      <c r="T570" s="490">
        <v>0</v>
      </c>
      <c r="U570" s="490">
        <v>0</v>
      </c>
      <c r="V570" s="490"/>
      <c r="W570" s="490">
        <v>0</v>
      </c>
      <c r="X570" s="461">
        <f t="shared" si="24"/>
        <v>0.75</v>
      </c>
      <c r="Y570" s="1073"/>
      <c r="Z570" s="989"/>
    </row>
    <row r="571" spans="2:26" ht="31.9" customHeight="1" x14ac:dyDescent="0.25">
      <c r="B571" s="885" t="s">
        <v>1887</v>
      </c>
      <c r="C571" s="632" t="s">
        <v>2036</v>
      </c>
      <c r="D571" s="633"/>
      <c r="E571" s="462" t="s">
        <v>216</v>
      </c>
      <c r="F571" s="459">
        <v>0</v>
      </c>
      <c r="G571" s="459">
        <v>0</v>
      </c>
      <c r="H571" s="459">
        <v>0</v>
      </c>
      <c r="I571" s="459">
        <v>0</v>
      </c>
      <c r="J571" s="459">
        <v>0</v>
      </c>
      <c r="K571" s="459">
        <v>100</v>
      </c>
      <c r="L571" s="459">
        <v>0</v>
      </c>
      <c r="M571" s="459">
        <v>0</v>
      </c>
      <c r="N571" s="459">
        <v>0</v>
      </c>
      <c r="O571" s="459">
        <v>0</v>
      </c>
      <c r="P571" s="459">
        <v>0</v>
      </c>
      <c r="Q571" s="459">
        <v>0</v>
      </c>
      <c r="R571" s="459">
        <v>0</v>
      </c>
      <c r="S571" s="459">
        <v>0</v>
      </c>
      <c r="T571" s="459">
        <v>0</v>
      </c>
      <c r="U571" s="459">
        <v>0</v>
      </c>
      <c r="V571" s="459"/>
      <c r="W571" s="459"/>
      <c r="X571" s="460">
        <f t="shared" si="24"/>
        <v>1</v>
      </c>
      <c r="Y571" s="1073"/>
      <c r="Z571" s="989"/>
    </row>
    <row r="572" spans="2:26" ht="30.6" customHeight="1" x14ac:dyDescent="0.25">
      <c r="B572" s="885"/>
      <c r="C572" s="634"/>
      <c r="D572" s="635"/>
      <c r="E572" s="512" t="s">
        <v>1664</v>
      </c>
      <c r="F572" s="490">
        <v>0</v>
      </c>
      <c r="G572" s="490">
        <v>5</v>
      </c>
      <c r="H572" s="490">
        <v>10</v>
      </c>
      <c r="I572" s="490">
        <v>10</v>
      </c>
      <c r="J572" s="490">
        <v>10</v>
      </c>
      <c r="K572" s="490">
        <v>10</v>
      </c>
      <c r="L572" s="490">
        <v>10</v>
      </c>
      <c r="M572" s="490">
        <v>10</v>
      </c>
      <c r="N572" s="490">
        <v>10</v>
      </c>
      <c r="O572" s="490">
        <v>10</v>
      </c>
      <c r="P572" s="490">
        <v>10</v>
      </c>
      <c r="Q572" s="490">
        <v>0</v>
      </c>
      <c r="R572" s="490">
        <v>0</v>
      </c>
      <c r="S572" s="490">
        <v>0</v>
      </c>
      <c r="T572" s="490">
        <v>0</v>
      </c>
      <c r="U572" s="490">
        <v>0</v>
      </c>
      <c r="V572" s="490"/>
      <c r="W572" s="490"/>
      <c r="X572" s="461">
        <f t="shared" si="24"/>
        <v>0.95</v>
      </c>
      <c r="Y572" s="1073"/>
      <c r="Z572" s="989"/>
    </row>
    <row r="573" spans="2:26" ht="25.15" customHeight="1" x14ac:dyDescent="0.25">
      <c r="B573" s="885" t="s">
        <v>1888</v>
      </c>
      <c r="C573" s="636" t="s">
        <v>2037</v>
      </c>
      <c r="D573" s="637"/>
      <c r="E573" s="462" t="s">
        <v>216</v>
      </c>
      <c r="F573" s="459">
        <v>0</v>
      </c>
      <c r="G573" s="459">
        <v>0</v>
      </c>
      <c r="H573" s="459">
        <v>0</v>
      </c>
      <c r="I573" s="459">
        <v>0</v>
      </c>
      <c r="J573" s="460">
        <v>0</v>
      </c>
      <c r="K573" s="460">
        <v>0</v>
      </c>
      <c r="L573" s="460">
        <v>0</v>
      </c>
      <c r="M573" s="460">
        <v>0</v>
      </c>
      <c r="N573" s="460">
        <v>100</v>
      </c>
      <c r="O573" s="460">
        <v>0</v>
      </c>
      <c r="P573" s="460">
        <v>0</v>
      </c>
      <c r="Q573" s="460">
        <v>0</v>
      </c>
      <c r="R573" s="460">
        <v>0</v>
      </c>
      <c r="S573" s="460">
        <v>0</v>
      </c>
      <c r="T573" s="460">
        <v>0</v>
      </c>
      <c r="U573" s="460">
        <v>0</v>
      </c>
      <c r="V573" s="460"/>
      <c r="W573" s="460"/>
      <c r="X573" s="460">
        <f t="shared" si="24"/>
        <v>1</v>
      </c>
      <c r="Y573" s="1073"/>
      <c r="Z573" s="989"/>
    </row>
    <row r="574" spans="2:26" ht="27" customHeight="1" x14ac:dyDescent="0.25">
      <c r="B574" s="885"/>
      <c r="C574" s="638"/>
      <c r="D574" s="639"/>
      <c r="E574" s="512" t="s">
        <v>1664</v>
      </c>
      <c r="F574" s="490">
        <v>0</v>
      </c>
      <c r="G574" s="490">
        <v>0</v>
      </c>
      <c r="H574" s="490">
        <v>5</v>
      </c>
      <c r="I574" s="490">
        <v>5</v>
      </c>
      <c r="J574" s="490">
        <v>5</v>
      </c>
      <c r="K574" s="490">
        <v>5</v>
      </c>
      <c r="L574" s="490">
        <v>5</v>
      </c>
      <c r="M574" s="490">
        <v>5</v>
      </c>
      <c r="N574" s="490">
        <v>5</v>
      </c>
      <c r="O574" s="490">
        <v>5</v>
      </c>
      <c r="P574" s="490">
        <v>5</v>
      </c>
      <c r="Q574" s="490">
        <v>5</v>
      </c>
      <c r="R574" s="490">
        <v>5</v>
      </c>
      <c r="S574" s="490">
        <v>5</v>
      </c>
      <c r="T574" s="490">
        <v>5</v>
      </c>
      <c r="U574" s="490">
        <v>5</v>
      </c>
      <c r="V574" s="490"/>
      <c r="W574" s="490"/>
      <c r="X574" s="490">
        <f t="shared" si="24"/>
        <v>0.7</v>
      </c>
      <c r="Y574" s="1073"/>
      <c r="Z574" s="989"/>
    </row>
    <row r="575" spans="2:26" ht="24.6" customHeight="1" x14ac:dyDescent="0.25">
      <c r="B575" s="885" t="s">
        <v>1889</v>
      </c>
      <c r="C575" s="632" t="s">
        <v>2038</v>
      </c>
      <c r="D575" s="633"/>
      <c r="E575" s="462" t="s">
        <v>216</v>
      </c>
      <c r="F575" s="459">
        <v>0</v>
      </c>
      <c r="G575" s="459">
        <v>0</v>
      </c>
      <c r="H575" s="459">
        <v>0</v>
      </c>
      <c r="I575" s="459">
        <v>0</v>
      </c>
      <c r="J575" s="459">
        <v>0</v>
      </c>
      <c r="K575" s="459">
        <v>0</v>
      </c>
      <c r="L575" s="459">
        <v>0</v>
      </c>
      <c r="M575" s="459">
        <v>0</v>
      </c>
      <c r="N575" s="459">
        <v>100</v>
      </c>
      <c r="O575" s="459">
        <v>0</v>
      </c>
      <c r="P575" s="459">
        <v>0</v>
      </c>
      <c r="Q575" s="459">
        <v>0</v>
      </c>
      <c r="R575" s="459">
        <v>0</v>
      </c>
      <c r="S575" s="459">
        <v>0</v>
      </c>
      <c r="T575" s="459">
        <v>0</v>
      </c>
      <c r="U575" s="459">
        <v>0</v>
      </c>
      <c r="V575" s="459"/>
      <c r="W575" s="459">
        <v>0</v>
      </c>
      <c r="X575" s="460">
        <f t="shared" si="24"/>
        <v>1</v>
      </c>
      <c r="Y575" s="1073"/>
      <c r="Z575" s="989"/>
    </row>
    <row r="576" spans="2:26" ht="33.6" customHeight="1" x14ac:dyDescent="0.25">
      <c r="B576" s="885"/>
      <c r="C576" s="634"/>
      <c r="D576" s="635"/>
      <c r="E576" s="512" t="s">
        <v>1664</v>
      </c>
      <c r="F576" s="490">
        <v>5</v>
      </c>
      <c r="G576" s="490">
        <v>10</v>
      </c>
      <c r="H576" s="490">
        <v>5</v>
      </c>
      <c r="I576" s="490">
        <v>5</v>
      </c>
      <c r="J576" s="490">
        <v>5</v>
      </c>
      <c r="K576" s="490">
        <v>5</v>
      </c>
      <c r="L576" s="490">
        <v>10</v>
      </c>
      <c r="M576" s="490">
        <v>15</v>
      </c>
      <c r="N576" s="490">
        <v>10</v>
      </c>
      <c r="O576" s="490">
        <v>1</v>
      </c>
      <c r="P576" s="490">
        <v>5</v>
      </c>
      <c r="Q576" s="490">
        <v>5</v>
      </c>
      <c r="R576" s="490">
        <v>5</v>
      </c>
      <c r="S576" s="490">
        <v>0</v>
      </c>
      <c r="T576" s="490">
        <v>5</v>
      </c>
      <c r="U576" s="490">
        <v>0</v>
      </c>
      <c r="V576" s="490"/>
      <c r="W576" s="490"/>
      <c r="X576" s="461">
        <f t="shared" si="24"/>
        <v>0.91</v>
      </c>
      <c r="Y576" s="1073"/>
      <c r="Z576" s="989"/>
    </row>
    <row r="577" spans="2:26" ht="34.9" customHeight="1" x14ac:dyDescent="0.25">
      <c r="B577" s="885" t="s">
        <v>2174</v>
      </c>
      <c r="C577" s="636" t="s">
        <v>2039</v>
      </c>
      <c r="D577" s="637"/>
      <c r="E577" s="462" t="s">
        <v>216</v>
      </c>
      <c r="F577" s="459">
        <v>0</v>
      </c>
      <c r="G577" s="459">
        <v>0</v>
      </c>
      <c r="H577" s="459">
        <v>0</v>
      </c>
      <c r="I577" s="459">
        <v>0</v>
      </c>
      <c r="J577" s="459">
        <v>0</v>
      </c>
      <c r="K577" s="459">
        <v>0</v>
      </c>
      <c r="L577" s="459">
        <v>0</v>
      </c>
      <c r="M577" s="459">
        <v>0</v>
      </c>
      <c r="N577" s="459">
        <v>100</v>
      </c>
      <c r="O577" s="459">
        <v>0</v>
      </c>
      <c r="P577" s="459">
        <v>0</v>
      </c>
      <c r="Q577" s="459">
        <v>0</v>
      </c>
      <c r="R577" s="459">
        <v>0</v>
      </c>
      <c r="S577" s="459">
        <v>0</v>
      </c>
      <c r="T577" s="459">
        <v>0</v>
      </c>
      <c r="U577" s="459">
        <v>0</v>
      </c>
      <c r="V577" s="459"/>
      <c r="W577" s="459"/>
      <c r="X577" s="460">
        <f t="shared" si="24"/>
        <v>1</v>
      </c>
      <c r="Y577" s="1073"/>
      <c r="Z577" s="989"/>
    </row>
    <row r="578" spans="2:26" ht="32.450000000000003" customHeight="1" x14ac:dyDescent="0.25">
      <c r="B578" s="885"/>
      <c r="C578" s="638"/>
      <c r="D578" s="639"/>
      <c r="E578" s="512" t="s">
        <v>1664</v>
      </c>
      <c r="F578" s="490">
        <v>5</v>
      </c>
      <c r="G578" s="490">
        <v>10</v>
      </c>
      <c r="H578" s="490">
        <v>5</v>
      </c>
      <c r="I578" s="490">
        <v>5</v>
      </c>
      <c r="J578" s="490">
        <v>5</v>
      </c>
      <c r="K578" s="490">
        <v>5</v>
      </c>
      <c r="L578" s="490">
        <v>5</v>
      </c>
      <c r="M578" s="490">
        <v>5</v>
      </c>
      <c r="N578" s="490">
        <v>5</v>
      </c>
      <c r="O578" s="490">
        <v>5</v>
      </c>
      <c r="P578" s="490">
        <v>5</v>
      </c>
      <c r="Q578" s="490">
        <v>5</v>
      </c>
      <c r="R578" s="490">
        <v>5</v>
      </c>
      <c r="S578" s="490">
        <v>5</v>
      </c>
      <c r="T578" s="490">
        <v>5</v>
      </c>
      <c r="U578" s="490">
        <v>5</v>
      </c>
      <c r="V578" s="490"/>
      <c r="W578" s="490"/>
      <c r="X578" s="461">
        <f t="shared" si="24"/>
        <v>0.85</v>
      </c>
      <c r="Y578" s="1073"/>
      <c r="Z578" s="989"/>
    </row>
    <row r="579" spans="2:26" ht="25.9" customHeight="1" x14ac:dyDescent="0.25">
      <c r="B579" s="885" t="s">
        <v>2175</v>
      </c>
      <c r="C579" s="632" t="s">
        <v>2040</v>
      </c>
      <c r="D579" s="633"/>
      <c r="E579" s="462" t="s">
        <v>216</v>
      </c>
      <c r="F579" s="459">
        <v>0</v>
      </c>
      <c r="G579" s="459">
        <v>0</v>
      </c>
      <c r="H579" s="459">
        <v>0</v>
      </c>
      <c r="I579" s="459">
        <v>0</v>
      </c>
      <c r="J579" s="460">
        <v>0</v>
      </c>
      <c r="K579" s="460">
        <v>0</v>
      </c>
      <c r="L579" s="460">
        <v>0</v>
      </c>
      <c r="M579" s="460">
        <v>0</v>
      </c>
      <c r="N579" s="460">
        <v>100</v>
      </c>
      <c r="O579" s="460">
        <v>0</v>
      </c>
      <c r="P579" s="460">
        <v>0</v>
      </c>
      <c r="Q579" s="460">
        <v>0</v>
      </c>
      <c r="R579" s="460">
        <v>0</v>
      </c>
      <c r="S579" s="460">
        <v>0</v>
      </c>
      <c r="T579" s="460">
        <v>0</v>
      </c>
      <c r="U579" s="460">
        <v>0</v>
      </c>
      <c r="V579" s="460"/>
      <c r="W579" s="460"/>
      <c r="X579" s="460">
        <f t="shared" si="24"/>
        <v>1</v>
      </c>
      <c r="Y579" s="1073"/>
      <c r="Z579" s="989"/>
    </row>
    <row r="580" spans="2:26" ht="25.9" customHeight="1" x14ac:dyDescent="0.25">
      <c r="B580" s="885"/>
      <c r="C580" s="634"/>
      <c r="D580" s="635"/>
      <c r="E580" s="512" t="s">
        <v>1664</v>
      </c>
      <c r="F580" s="490">
        <v>5</v>
      </c>
      <c r="G580" s="490">
        <v>5</v>
      </c>
      <c r="H580" s="490">
        <v>5</v>
      </c>
      <c r="I580" s="490">
        <v>5</v>
      </c>
      <c r="J580" s="490">
        <v>5</v>
      </c>
      <c r="K580" s="490">
        <v>5</v>
      </c>
      <c r="L580" s="490">
        <v>5</v>
      </c>
      <c r="M580" s="490">
        <v>5</v>
      </c>
      <c r="N580" s="490">
        <v>5</v>
      </c>
      <c r="O580" s="490">
        <v>5</v>
      </c>
      <c r="P580" s="490">
        <v>5</v>
      </c>
      <c r="Q580" s="490">
        <v>5</v>
      </c>
      <c r="R580" s="490">
        <v>5</v>
      </c>
      <c r="S580" s="490">
        <v>5</v>
      </c>
      <c r="T580" s="490">
        <v>5</v>
      </c>
      <c r="U580" s="490">
        <v>5</v>
      </c>
      <c r="V580" s="490"/>
      <c r="W580" s="490"/>
      <c r="X580" s="490">
        <f t="shared" si="24"/>
        <v>0.8</v>
      </c>
      <c r="Y580" s="1073"/>
      <c r="Z580" s="989"/>
    </row>
    <row r="581" spans="2:26" ht="27.6" customHeight="1" x14ac:dyDescent="0.25">
      <c r="B581" s="885" t="s">
        <v>2176</v>
      </c>
      <c r="C581" s="636" t="s">
        <v>2041</v>
      </c>
      <c r="D581" s="637"/>
      <c r="E581" s="462" t="s">
        <v>216</v>
      </c>
      <c r="F581" s="459">
        <v>0</v>
      </c>
      <c r="G581" s="459">
        <v>0</v>
      </c>
      <c r="H581" s="459">
        <v>0</v>
      </c>
      <c r="I581" s="459">
        <v>0</v>
      </c>
      <c r="J581" s="459">
        <v>0</v>
      </c>
      <c r="K581" s="459">
        <v>0</v>
      </c>
      <c r="L581" s="459">
        <v>0</v>
      </c>
      <c r="M581" s="459">
        <v>0</v>
      </c>
      <c r="N581" s="459">
        <v>100</v>
      </c>
      <c r="O581" s="459">
        <v>0</v>
      </c>
      <c r="P581" s="459">
        <v>0</v>
      </c>
      <c r="Q581" s="459">
        <v>0</v>
      </c>
      <c r="R581" s="459">
        <v>0</v>
      </c>
      <c r="S581" s="459">
        <v>0</v>
      </c>
      <c r="T581" s="459">
        <v>0</v>
      </c>
      <c r="U581" s="459">
        <v>0</v>
      </c>
      <c r="V581" s="459"/>
      <c r="W581" s="459"/>
      <c r="X581" s="460">
        <f t="shared" si="24"/>
        <v>1</v>
      </c>
      <c r="Y581" s="1073"/>
      <c r="Z581" s="989"/>
    </row>
    <row r="582" spans="2:26" ht="29.45" customHeight="1" x14ac:dyDescent="0.25">
      <c r="B582" s="885"/>
      <c r="C582" s="638"/>
      <c r="D582" s="639"/>
      <c r="E582" s="512" t="s">
        <v>1664</v>
      </c>
      <c r="F582" s="490">
        <v>5</v>
      </c>
      <c r="G582" s="490">
        <v>5</v>
      </c>
      <c r="H582" s="490">
        <v>5</v>
      </c>
      <c r="I582" s="490">
        <v>5</v>
      </c>
      <c r="J582" s="490">
        <v>5</v>
      </c>
      <c r="K582" s="490">
        <v>5</v>
      </c>
      <c r="L582" s="490">
        <v>5</v>
      </c>
      <c r="M582" s="490">
        <v>5</v>
      </c>
      <c r="N582" s="490">
        <v>5</v>
      </c>
      <c r="O582" s="490">
        <v>5</v>
      </c>
      <c r="P582" s="490">
        <v>5</v>
      </c>
      <c r="Q582" s="490">
        <v>5</v>
      </c>
      <c r="R582" s="490">
        <v>5</v>
      </c>
      <c r="S582" s="490">
        <v>5</v>
      </c>
      <c r="T582" s="490">
        <v>5</v>
      </c>
      <c r="U582" s="490">
        <v>5</v>
      </c>
      <c r="V582" s="490"/>
      <c r="W582" s="490"/>
      <c r="X582" s="461">
        <f t="shared" si="24"/>
        <v>0.8</v>
      </c>
      <c r="Y582" s="1073"/>
      <c r="Z582" s="989"/>
    </row>
    <row r="583" spans="2:26" ht="27.6" customHeight="1" x14ac:dyDescent="0.25">
      <c r="B583" s="885" t="s">
        <v>2177</v>
      </c>
      <c r="C583" s="632" t="s">
        <v>2042</v>
      </c>
      <c r="D583" s="633"/>
      <c r="E583" s="462" t="s">
        <v>216</v>
      </c>
      <c r="F583" s="459">
        <v>0</v>
      </c>
      <c r="G583" s="459">
        <v>0</v>
      </c>
      <c r="H583" s="459">
        <v>0</v>
      </c>
      <c r="I583" s="459">
        <v>0</v>
      </c>
      <c r="J583" s="459">
        <v>0</v>
      </c>
      <c r="K583" s="459">
        <v>0</v>
      </c>
      <c r="L583" s="459">
        <v>0</v>
      </c>
      <c r="M583" s="459">
        <v>0</v>
      </c>
      <c r="N583" s="459">
        <v>100</v>
      </c>
      <c r="O583" s="459">
        <v>0</v>
      </c>
      <c r="P583" s="459">
        <v>0</v>
      </c>
      <c r="Q583" s="459">
        <v>0</v>
      </c>
      <c r="R583" s="459">
        <v>0</v>
      </c>
      <c r="S583" s="459">
        <v>0</v>
      </c>
      <c r="T583" s="459">
        <v>0</v>
      </c>
      <c r="U583" s="459">
        <v>0</v>
      </c>
      <c r="V583" s="459"/>
      <c r="W583" s="459"/>
      <c r="X583" s="460">
        <f t="shared" si="24"/>
        <v>1</v>
      </c>
      <c r="Y583" s="1073"/>
      <c r="Z583" s="989"/>
    </row>
    <row r="584" spans="2:26" ht="33.6" customHeight="1" x14ac:dyDescent="0.25">
      <c r="B584" s="885"/>
      <c r="C584" s="634"/>
      <c r="D584" s="635"/>
      <c r="E584" s="512" t="s">
        <v>1664</v>
      </c>
      <c r="F584" s="490">
        <v>5</v>
      </c>
      <c r="G584" s="490">
        <v>5</v>
      </c>
      <c r="H584" s="490">
        <v>5</v>
      </c>
      <c r="I584" s="490">
        <v>5</v>
      </c>
      <c r="J584" s="490">
        <v>5</v>
      </c>
      <c r="K584" s="490">
        <v>5</v>
      </c>
      <c r="L584" s="490">
        <v>5</v>
      </c>
      <c r="M584" s="490">
        <v>5</v>
      </c>
      <c r="N584" s="490">
        <v>5</v>
      </c>
      <c r="O584" s="490">
        <v>5</v>
      </c>
      <c r="P584" s="490">
        <v>5</v>
      </c>
      <c r="Q584" s="490">
        <v>5</v>
      </c>
      <c r="R584" s="490">
        <v>5</v>
      </c>
      <c r="S584" s="490">
        <v>5</v>
      </c>
      <c r="T584" s="490">
        <v>5</v>
      </c>
      <c r="U584" s="490">
        <v>5</v>
      </c>
      <c r="V584" s="490"/>
      <c r="W584" s="490"/>
      <c r="X584" s="461">
        <f t="shared" si="24"/>
        <v>0.8</v>
      </c>
      <c r="Y584" s="1073"/>
      <c r="Z584" s="989"/>
    </row>
    <row r="585" spans="2:26" ht="42.6" customHeight="1" x14ac:dyDescent="0.25">
      <c r="B585" s="885" t="s">
        <v>2178</v>
      </c>
      <c r="C585" s="636" t="s">
        <v>2043</v>
      </c>
      <c r="D585" s="637"/>
      <c r="E585" s="462" t="s">
        <v>216</v>
      </c>
      <c r="F585" s="459">
        <v>0</v>
      </c>
      <c r="G585" s="459">
        <v>0</v>
      </c>
      <c r="H585" s="459">
        <v>0</v>
      </c>
      <c r="I585" s="459">
        <v>0</v>
      </c>
      <c r="J585" s="459">
        <v>0</v>
      </c>
      <c r="K585" s="459">
        <v>0</v>
      </c>
      <c r="L585" s="459">
        <v>0</v>
      </c>
      <c r="M585" s="459">
        <v>0</v>
      </c>
      <c r="N585" s="459">
        <v>100</v>
      </c>
      <c r="O585" s="459">
        <v>0</v>
      </c>
      <c r="P585" s="459">
        <v>0</v>
      </c>
      <c r="Q585" s="459">
        <v>0</v>
      </c>
      <c r="R585" s="459">
        <v>0</v>
      </c>
      <c r="S585" s="459">
        <v>0</v>
      </c>
      <c r="T585" s="459">
        <v>0</v>
      </c>
      <c r="U585" s="459">
        <v>0</v>
      </c>
      <c r="V585" s="459"/>
      <c r="W585" s="459"/>
      <c r="X585" s="460">
        <f t="shared" si="24"/>
        <v>1</v>
      </c>
      <c r="Y585" s="1073"/>
      <c r="Z585" s="989"/>
    </row>
    <row r="586" spans="2:26" ht="30.6" customHeight="1" x14ac:dyDescent="0.25">
      <c r="B586" s="885"/>
      <c r="C586" s="638"/>
      <c r="D586" s="639"/>
      <c r="E586" s="512" t="s">
        <v>1664</v>
      </c>
      <c r="F586" s="490">
        <v>5</v>
      </c>
      <c r="G586" s="490">
        <v>5</v>
      </c>
      <c r="H586" s="490">
        <v>5</v>
      </c>
      <c r="I586" s="490">
        <v>5</v>
      </c>
      <c r="J586" s="490">
        <v>5</v>
      </c>
      <c r="K586" s="490">
        <v>5</v>
      </c>
      <c r="L586" s="490">
        <v>5</v>
      </c>
      <c r="M586" s="490">
        <v>5</v>
      </c>
      <c r="N586" s="490">
        <v>5</v>
      </c>
      <c r="O586" s="490">
        <v>5</v>
      </c>
      <c r="P586" s="490">
        <v>5</v>
      </c>
      <c r="Q586" s="490">
        <v>5</v>
      </c>
      <c r="R586" s="490">
        <v>5</v>
      </c>
      <c r="S586" s="490">
        <v>5</v>
      </c>
      <c r="T586" s="490">
        <v>5</v>
      </c>
      <c r="U586" s="490">
        <v>5</v>
      </c>
      <c r="V586" s="490"/>
      <c r="W586" s="490"/>
      <c r="X586" s="461">
        <f t="shared" si="24"/>
        <v>0.8</v>
      </c>
      <c r="Y586" s="1073"/>
      <c r="Z586" s="989"/>
    </row>
    <row r="587" spans="2:26" ht="39" customHeight="1" x14ac:dyDescent="0.25">
      <c r="B587" s="885" t="s">
        <v>2179</v>
      </c>
      <c r="C587" s="632" t="s">
        <v>2044</v>
      </c>
      <c r="D587" s="633"/>
      <c r="E587" s="462" t="s">
        <v>216</v>
      </c>
      <c r="F587" s="459"/>
      <c r="G587" s="459"/>
      <c r="H587" s="459"/>
      <c r="I587" s="459"/>
      <c r="J587" s="459"/>
      <c r="K587" s="459"/>
      <c r="L587" s="459"/>
      <c r="M587" s="459"/>
      <c r="N587" s="459">
        <v>100</v>
      </c>
      <c r="O587" s="459">
        <v>0</v>
      </c>
      <c r="P587" s="459">
        <v>0</v>
      </c>
      <c r="Q587" s="459">
        <v>0</v>
      </c>
      <c r="R587" s="459">
        <v>0</v>
      </c>
      <c r="S587" s="459">
        <v>0</v>
      </c>
      <c r="T587" s="459">
        <v>0</v>
      </c>
      <c r="U587" s="459">
        <v>0</v>
      </c>
      <c r="V587" s="459"/>
      <c r="W587" s="459"/>
      <c r="X587" s="460">
        <f t="shared" si="24"/>
        <v>1</v>
      </c>
      <c r="Y587" s="1073"/>
      <c r="Z587" s="989"/>
    </row>
    <row r="588" spans="2:26" ht="24.6" customHeight="1" x14ac:dyDescent="0.25">
      <c r="B588" s="885"/>
      <c r="C588" s="634"/>
      <c r="D588" s="635"/>
      <c r="E588" s="512" t="s">
        <v>1664</v>
      </c>
      <c r="F588" s="490">
        <v>5</v>
      </c>
      <c r="G588" s="490">
        <v>5</v>
      </c>
      <c r="H588" s="490">
        <v>5</v>
      </c>
      <c r="I588" s="490">
        <v>5</v>
      </c>
      <c r="J588" s="490">
        <v>5</v>
      </c>
      <c r="K588" s="490">
        <v>5</v>
      </c>
      <c r="L588" s="490">
        <v>5</v>
      </c>
      <c r="M588" s="490">
        <v>5</v>
      </c>
      <c r="N588" s="490">
        <v>5</v>
      </c>
      <c r="O588" s="490">
        <v>5</v>
      </c>
      <c r="P588" s="490">
        <v>5</v>
      </c>
      <c r="Q588" s="490">
        <v>5</v>
      </c>
      <c r="R588" s="490">
        <v>5</v>
      </c>
      <c r="S588" s="490">
        <v>5</v>
      </c>
      <c r="T588" s="490">
        <v>5</v>
      </c>
      <c r="U588" s="490">
        <v>5</v>
      </c>
      <c r="V588" s="490"/>
      <c r="W588" s="490"/>
      <c r="X588" s="461">
        <f t="shared" si="24"/>
        <v>0.8</v>
      </c>
      <c r="Y588" s="1073"/>
      <c r="Z588" s="989"/>
    </row>
    <row r="589" spans="2:26" ht="21" customHeight="1" x14ac:dyDescent="0.25">
      <c r="B589" s="885" t="s">
        <v>2180</v>
      </c>
      <c r="C589" s="636" t="s">
        <v>2045</v>
      </c>
      <c r="D589" s="637"/>
      <c r="E589" s="462" t="s">
        <v>216</v>
      </c>
      <c r="F589" s="459">
        <v>0</v>
      </c>
      <c r="G589" s="459">
        <v>0</v>
      </c>
      <c r="H589" s="459">
        <v>100</v>
      </c>
      <c r="I589" s="459"/>
      <c r="J589" s="460"/>
      <c r="K589" s="460"/>
      <c r="L589" s="460"/>
      <c r="M589" s="460"/>
      <c r="N589" s="460"/>
      <c r="O589" s="460"/>
      <c r="P589" s="460"/>
      <c r="Q589" s="460"/>
      <c r="R589" s="460"/>
      <c r="S589" s="460"/>
      <c r="T589" s="460"/>
      <c r="U589" s="460"/>
      <c r="V589" s="460"/>
      <c r="W589" s="460"/>
      <c r="X589" s="460">
        <f t="shared" si="24"/>
        <v>1</v>
      </c>
      <c r="Y589" s="1073"/>
      <c r="Z589" s="989"/>
    </row>
    <row r="590" spans="2:26" ht="30.6" customHeight="1" x14ac:dyDescent="0.25">
      <c r="B590" s="885"/>
      <c r="C590" s="638"/>
      <c r="D590" s="639"/>
      <c r="E590" s="512" t="s">
        <v>1664</v>
      </c>
      <c r="F590" s="490"/>
      <c r="G590" s="490">
        <v>5</v>
      </c>
      <c r="H590" s="490">
        <v>5</v>
      </c>
      <c r="I590" s="490">
        <v>5</v>
      </c>
      <c r="J590" s="490">
        <v>5</v>
      </c>
      <c r="K590" s="490">
        <v>5</v>
      </c>
      <c r="L590" s="490">
        <v>5</v>
      </c>
      <c r="M590" s="490">
        <v>5</v>
      </c>
      <c r="N590" s="490">
        <v>5</v>
      </c>
      <c r="O590" s="490">
        <v>5</v>
      </c>
      <c r="P590" s="490">
        <v>5</v>
      </c>
      <c r="Q590" s="490">
        <v>5</v>
      </c>
      <c r="R590" s="490">
        <v>5</v>
      </c>
      <c r="S590" s="490">
        <v>5</v>
      </c>
      <c r="T590" s="490">
        <v>5</v>
      </c>
      <c r="U590" s="490">
        <v>5</v>
      </c>
      <c r="V590" s="490"/>
      <c r="W590" s="490"/>
      <c r="X590" s="490">
        <f t="shared" si="24"/>
        <v>0.75</v>
      </c>
      <c r="Y590" s="1073"/>
      <c r="Z590" s="989"/>
    </row>
    <row r="591" spans="2:26" ht="24.6" customHeight="1" x14ac:dyDescent="0.25">
      <c r="B591" s="885" t="s">
        <v>2181</v>
      </c>
      <c r="C591" s="632" t="s">
        <v>2046</v>
      </c>
      <c r="D591" s="633"/>
      <c r="E591" s="462" t="s">
        <v>216</v>
      </c>
      <c r="F591" s="459">
        <v>0</v>
      </c>
      <c r="G591" s="459">
        <v>0</v>
      </c>
      <c r="H591" s="459">
        <v>100</v>
      </c>
      <c r="I591" s="459">
        <v>0</v>
      </c>
      <c r="J591" s="459">
        <v>0</v>
      </c>
      <c r="K591" s="459">
        <v>0</v>
      </c>
      <c r="L591" s="459">
        <v>0</v>
      </c>
      <c r="M591" s="459">
        <v>0</v>
      </c>
      <c r="N591" s="459">
        <v>0</v>
      </c>
      <c r="O591" s="459">
        <v>0</v>
      </c>
      <c r="P591" s="459">
        <v>0</v>
      </c>
      <c r="Q591" s="459">
        <v>0</v>
      </c>
      <c r="R591" s="459">
        <v>0</v>
      </c>
      <c r="S591" s="459">
        <v>0</v>
      </c>
      <c r="T591" s="459">
        <v>0</v>
      </c>
      <c r="U591" s="459">
        <v>0</v>
      </c>
      <c r="V591" s="459"/>
      <c r="W591" s="459"/>
      <c r="X591" s="460">
        <f t="shared" si="24"/>
        <v>1</v>
      </c>
      <c r="Y591" s="1073"/>
      <c r="Z591" s="989"/>
    </row>
    <row r="592" spans="2:26" ht="27.6" customHeight="1" x14ac:dyDescent="0.25">
      <c r="B592" s="885"/>
      <c r="C592" s="634"/>
      <c r="D592" s="635"/>
      <c r="E592" s="512" t="s">
        <v>1664</v>
      </c>
      <c r="F592" s="490">
        <v>5</v>
      </c>
      <c r="G592" s="490">
        <v>5</v>
      </c>
      <c r="H592" s="490">
        <v>5</v>
      </c>
      <c r="I592" s="490">
        <v>5</v>
      </c>
      <c r="J592" s="490">
        <v>5</v>
      </c>
      <c r="K592" s="490">
        <v>5</v>
      </c>
      <c r="L592" s="490">
        <v>5</v>
      </c>
      <c r="M592" s="490">
        <v>5</v>
      </c>
      <c r="N592" s="490">
        <v>5</v>
      </c>
      <c r="O592" s="490">
        <v>5</v>
      </c>
      <c r="P592" s="490">
        <v>5</v>
      </c>
      <c r="Q592" s="490">
        <v>5</v>
      </c>
      <c r="R592" s="490">
        <v>5</v>
      </c>
      <c r="S592" s="490">
        <v>5</v>
      </c>
      <c r="T592" s="490">
        <v>5</v>
      </c>
      <c r="U592" s="490">
        <v>5</v>
      </c>
      <c r="V592" s="490"/>
      <c r="W592" s="490"/>
      <c r="X592" s="461">
        <f t="shared" si="24"/>
        <v>0.8</v>
      </c>
      <c r="Y592" s="1073"/>
      <c r="Z592" s="989"/>
    </row>
    <row r="593" spans="2:26" ht="16.899999999999999" customHeight="1" x14ac:dyDescent="0.25">
      <c r="B593" s="885" t="s">
        <v>2182</v>
      </c>
      <c r="C593" s="636" t="s">
        <v>2047</v>
      </c>
      <c r="D593" s="637"/>
      <c r="E593" s="462" t="s">
        <v>216</v>
      </c>
      <c r="F593" s="459"/>
      <c r="G593" s="459"/>
      <c r="H593" s="459"/>
      <c r="I593" s="459">
        <v>100</v>
      </c>
      <c r="J593" s="459">
        <v>0</v>
      </c>
      <c r="K593" s="459">
        <v>0</v>
      </c>
      <c r="L593" s="459">
        <v>0</v>
      </c>
      <c r="M593" s="459">
        <v>0</v>
      </c>
      <c r="N593" s="459">
        <v>0</v>
      </c>
      <c r="O593" s="459">
        <v>0</v>
      </c>
      <c r="P593" s="459">
        <v>0</v>
      </c>
      <c r="Q593" s="459">
        <v>0</v>
      </c>
      <c r="R593" s="459">
        <v>0</v>
      </c>
      <c r="S593" s="459">
        <v>0</v>
      </c>
      <c r="T593" s="459">
        <v>0</v>
      </c>
      <c r="U593" s="459">
        <v>0</v>
      </c>
      <c r="V593" s="459"/>
      <c r="W593" s="459"/>
      <c r="X593" s="460">
        <f t="shared" si="24"/>
        <v>1</v>
      </c>
      <c r="Y593" s="1073"/>
      <c r="Z593" s="989"/>
    </row>
    <row r="594" spans="2:26" ht="29.45" customHeight="1" x14ac:dyDescent="0.25">
      <c r="B594" s="885"/>
      <c r="C594" s="638"/>
      <c r="D594" s="639"/>
      <c r="E594" s="512" t="s">
        <v>1664</v>
      </c>
      <c r="F594" s="490">
        <v>5</v>
      </c>
      <c r="G594" s="490">
        <v>5</v>
      </c>
      <c r="H594" s="490">
        <v>5</v>
      </c>
      <c r="I594" s="490">
        <v>5</v>
      </c>
      <c r="J594" s="490">
        <v>5</v>
      </c>
      <c r="K594" s="490">
        <v>5</v>
      </c>
      <c r="L594" s="490">
        <v>5</v>
      </c>
      <c r="M594" s="490">
        <v>5</v>
      </c>
      <c r="N594" s="490">
        <v>5</v>
      </c>
      <c r="O594" s="490">
        <v>5</v>
      </c>
      <c r="P594" s="490">
        <v>5</v>
      </c>
      <c r="Q594" s="490">
        <v>5</v>
      </c>
      <c r="R594" s="490">
        <v>5</v>
      </c>
      <c r="S594" s="490">
        <v>5</v>
      </c>
      <c r="T594" s="490">
        <v>5</v>
      </c>
      <c r="U594" s="490">
        <v>5</v>
      </c>
      <c r="V594" s="490"/>
      <c r="W594" s="490"/>
      <c r="X594" s="461">
        <f t="shared" si="24"/>
        <v>0.8</v>
      </c>
      <c r="Y594" s="1073"/>
      <c r="Z594" s="989"/>
    </row>
    <row r="595" spans="2:26" ht="30" customHeight="1" x14ac:dyDescent="0.25">
      <c r="B595" s="885" t="s">
        <v>2183</v>
      </c>
      <c r="C595" s="632" t="s">
        <v>2048</v>
      </c>
      <c r="D595" s="633"/>
      <c r="E595" s="462" t="s">
        <v>216</v>
      </c>
      <c r="F595" s="459">
        <v>0</v>
      </c>
      <c r="G595" s="459">
        <v>0</v>
      </c>
      <c r="H595" s="459">
        <v>0</v>
      </c>
      <c r="I595" s="459">
        <v>100</v>
      </c>
      <c r="J595" s="459">
        <v>0</v>
      </c>
      <c r="K595" s="459">
        <v>0</v>
      </c>
      <c r="L595" s="459">
        <v>0</v>
      </c>
      <c r="M595" s="459">
        <v>0</v>
      </c>
      <c r="N595" s="459">
        <v>0</v>
      </c>
      <c r="O595" s="459">
        <v>0</v>
      </c>
      <c r="P595" s="459">
        <v>0</v>
      </c>
      <c r="Q595" s="459">
        <v>0</v>
      </c>
      <c r="R595" s="459">
        <v>0</v>
      </c>
      <c r="S595" s="459">
        <v>0</v>
      </c>
      <c r="T595" s="459">
        <v>0</v>
      </c>
      <c r="U595" s="459">
        <v>0</v>
      </c>
      <c r="V595" s="459"/>
      <c r="W595" s="459"/>
      <c r="X595" s="460">
        <f t="shared" si="24"/>
        <v>1</v>
      </c>
      <c r="Y595" s="1073"/>
      <c r="Z595" s="989"/>
    </row>
    <row r="596" spans="2:26" ht="29.45" customHeight="1" x14ac:dyDescent="0.25">
      <c r="B596" s="885"/>
      <c r="C596" s="634"/>
      <c r="D596" s="635"/>
      <c r="E596" s="512" t="s">
        <v>1664</v>
      </c>
      <c r="F596" s="490">
        <v>5</v>
      </c>
      <c r="G596" s="490">
        <v>5</v>
      </c>
      <c r="H596" s="490">
        <v>5</v>
      </c>
      <c r="I596" s="490">
        <v>5</v>
      </c>
      <c r="J596" s="490">
        <v>5</v>
      </c>
      <c r="K596" s="490">
        <v>5</v>
      </c>
      <c r="L596" s="490">
        <v>5</v>
      </c>
      <c r="M596" s="490">
        <v>5</v>
      </c>
      <c r="N596" s="490">
        <v>5</v>
      </c>
      <c r="O596" s="490">
        <v>5</v>
      </c>
      <c r="P596" s="490">
        <v>5</v>
      </c>
      <c r="Q596" s="490">
        <v>5</v>
      </c>
      <c r="R596" s="490">
        <v>5</v>
      </c>
      <c r="S596" s="490">
        <v>5</v>
      </c>
      <c r="T596" s="490">
        <v>5</v>
      </c>
      <c r="U596" s="490">
        <v>5</v>
      </c>
      <c r="V596" s="490"/>
      <c r="W596" s="490"/>
      <c r="X596" s="461">
        <f t="shared" si="24"/>
        <v>0.8</v>
      </c>
      <c r="Y596" s="1073"/>
      <c r="Z596" s="989"/>
    </row>
    <row r="597" spans="2:26" ht="25.15" customHeight="1" x14ac:dyDescent="0.25">
      <c r="B597" s="885" t="s">
        <v>2184</v>
      </c>
      <c r="C597" s="636" t="s">
        <v>2049</v>
      </c>
      <c r="D597" s="637"/>
      <c r="E597" s="462" t="s">
        <v>216</v>
      </c>
      <c r="F597" s="459">
        <v>0</v>
      </c>
      <c r="G597" s="459">
        <v>0</v>
      </c>
      <c r="H597" s="459">
        <v>0</v>
      </c>
      <c r="I597" s="459">
        <v>100</v>
      </c>
      <c r="J597" s="460">
        <v>0</v>
      </c>
      <c r="K597" s="460">
        <v>0</v>
      </c>
      <c r="L597" s="460">
        <v>0</v>
      </c>
      <c r="M597" s="460">
        <v>0</v>
      </c>
      <c r="N597" s="460">
        <v>0</v>
      </c>
      <c r="O597" s="460">
        <v>0</v>
      </c>
      <c r="P597" s="460">
        <v>0</v>
      </c>
      <c r="Q597" s="460">
        <v>0</v>
      </c>
      <c r="R597" s="460">
        <v>0</v>
      </c>
      <c r="S597" s="460">
        <v>0</v>
      </c>
      <c r="T597" s="460">
        <v>0</v>
      </c>
      <c r="U597" s="460">
        <v>0</v>
      </c>
      <c r="V597" s="460"/>
      <c r="W597" s="460"/>
      <c r="X597" s="460">
        <f t="shared" si="24"/>
        <v>1</v>
      </c>
      <c r="Y597" s="1073"/>
      <c r="Z597" s="989"/>
    </row>
    <row r="598" spans="2:26" ht="33" customHeight="1" x14ac:dyDescent="0.25">
      <c r="B598" s="885"/>
      <c r="C598" s="638"/>
      <c r="D598" s="639"/>
      <c r="E598" s="512" t="s">
        <v>1664</v>
      </c>
      <c r="F598" s="490">
        <v>5</v>
      </c>
      <c r="G598" s="490">
        <v>5</v>
      </c>
      <c r="H598" s="490">
        <v>5</v>
      </c>
      <c r="I598" s="490">
        <v>5</v>
      </c>
      <c r="J598" s="490">
        <v>5</v>
      </c>
      <c r="K598" s="490">
        <v>5</v>
      </c>
      <c r="L598" s="490">
        <v>5</v>
      </c>
      <c r="M598" s="490">
        <v>5</v>
      </c>
      <c r="N598" s="490">
        <v>5</v>
      </c>
      <c r="O598" s="490">
        <v>5</v>
      </c>
      <c r="P598" s="490">
        <v>5</v>
      </c>
      <c r="Q598" s="490">
        <v>5</v>
      </c>
      <c r="R598" s="490">
        <v>5</v>
      </c>
      <c r="S598" s="490">
        <v>5</v>
      </c>
      <c r="T598" s="490">
        <v>5</v>
      </c>
      <c r="U598" s="490">
        <v>5</v>
      </c>
      <c r="V598" s="490"/>
      <c r="W598" s="490"/>
      <c r="X598" s="490">
        <f t="shared" si="24"/>
        <v>0.8</v>
      </c>
      <c r="Y598" s="1073"/>
      <c r="Z598" s="989"/>
    </row>
    <row r="599" spans="2:26" ht="17.45" customHeight="1" x14ac:dyDescent="0.25">
      <c r="B599" s="885" t="s">
        <v>2185</v>
      </c>
      <c r="C599" s="632" t="s">
        <v>2050</v>
      </c>
      <c r="D599" s="633"/>
      <c r="E599" s="462" t="s">
        <v>216</v>
      </c>
      <c r="F599" s="459"/>
      <c r="G599" s="459"/>
      <c r="H599" s="459"/>
      <c r="I599" s="459"/>
      <c r="J599" s="459">
        <v>100</v>
      </c>
      <c r="K599" s="459"/>
      <c r="L599" s="459"/>
      <c r="M599" s="459"/>
      <c r="N599" s="459"/>
      <c r="O599" s="459"/>
      <c r="P599" s="459"/>
      <c r="Q599" s="459"/>
      <c r="R599" s="459"/>
      <c r="S599" s="459"/>
      <c r="T599" s="459"/>
      <c r="U599" s="459"/>
      <c r="V599" s="459"/>
      <c r="W599" s="459"/>
      <c r="X599" s="460">
        <f t="shared" si="24"/>
        <v>1</v>
      </c>
      <c r="Y599" s="1073"/>
      <c r="Z599" s="989"/>
    </row>
    <row r="600" spans="2:26" ht="28.15" customHeight="1" x14ac:dyDescent="0.25">
      <c r="B600" s="885"/>
      <c r="C600" s="634"/>
      <c r="D600" s="635"/>
      <c r="E600" s="512" t="s">
        <v>1664</v>
      </c>
      <c r="F600" s="490"/>
      <c r="G600" s="490">
        <v>5</v>
      </c>
      <c r="H600" s="490">
        <v>5</v>
      </c>
      <c r="I600" s="490">
        <v>5</v>
      </c>
      <c r="J600" s="490">
        <v>5</v>
      </c>
      <c r="K600" s="490">
        <v>5</v>
      </c>
      <c r="L600" s="490">
        <v>5</v>
      </c>
      <c r="M600" s="490">
        <v>5</v>
      </c>
      <c r="N600" s="490">
        <v>5</v>
      </c>
      <c r="O600" s="490">
        <v>5</v>
      </c>
      <c r="P600" s="490">
        <v>5</v>
      </c>
      <c r="Q600" s="490">
        <v>5</v>
      </c>
      <c r="R600" s="490">
        <v>5</v>
      </c>
      <c r="S600" s="490">
        <v>5</v>
      </c>
      <c r="T600" s="490">
        <v>5</v>
      </c>
      <c r="U600" s="490">
        <v>5</v>
      </c>
      <c r="V600" s="490"/>
      <c r="W600" s="490"/>
      <c r="X600" s="461">
        <f t="shared" si="24"/>
        <v>0.75</v>
      </c>
      <c r="Y600" s="1073"/>
      <c r="Z600" s="989"/>
    </row>
    <row r="601" spans="2:26" ht="27.6" customHeight="1" x14ac:dyDescent="0.25">
      <c r="B601" s="885" t="s">
        <v>2186</v>
      </c>
      <c r="C601" s="636" t="s">
        <v>2051</v>
      </c>
      <c r="D601" s="637"/>
      <c r="E601" s="462" t="s">
        <v>216</v>
      </c>
      <c r="F601" s="459"/>
      <c r="G601" s="459"/>
      <c r="H601" s="459"/>
      <c r="I601" s="459"/>
      <c r="J601" s="459">
        <v>100</v>
      </c>
      <c r="K601" s="459"/>
      <c r="L601" s="459"/>
      <c r="M601" s="459">
        <v>0</v>
      </c>
      <c r="N601" s="459">
        <v>0</v>
      </c>
      <c r="O601" s="459">
        <v>0</v>
      </c>
      <c r="P601" s="459">
        <v>0</v>
      </c>
      <c r="Q601" s="459">
        <v>0</v>
      </c>
      <c r="R601" s="459">
        <v>0</v>
      </c>
      <c r="S601" s="459">
        <v>0</v>
      </c>
      <c r="T601" s="459">
        <v>0</v>
      </c>
      <c r="U601" s="459"/>
      <c r="V601" s="459"/>
      <c r="W601" s="459"/>
      <c r="X601" s="460">
        <f t="shared" si="24"/>
        <v>1</v>
      </c>
      <c r="Y601" s="1073"/>
      <c r="Z601" s="989"/>
    </row>
    <row r="602" spans="2:26" x14ac:dyDescent="0.25">
      <c r="B602" s="885"/>
      <c r="C602" s="638"/>
      <c r="D602" s="639"/>
      <c r="E602" s="512" t="s">
        <v>1664</v>
      </c>
      <c r="F602" s="490">
        <v>10</v>
      </c>
      <c r="G602" s="490"/>
      <c r="H602" s="490">
        <v>5</v>
      </c>
      <c r="I602" s="490">
        <v>5</v>
      </c>
      <c r="J602" s="490">
        <v>5</v>
      </c>
      <c r="K602" s="490">
        <v>5</v>
      </c>
      <c r="L602" s="490">
        <v>5</v>
      </c>
      <c r="M602" s="490">
        <v>5</v>
      </c>
      <c r="N602" s="490">
        <v>5</v>
      </c>
      <c r="O602" s="490">
        <v>5</v>
      </c>
      <c r="P602" s="490">
        <v>5</v>
      </c>
      <c r="Q602" s="490">
        <v>5</v>
      </c>
      <c r="R602" s="490">
        <v>5</v>
      </c>
      <c r="S602" s="490">
        <v>5</v>
      </c>
      <c r="T602" s="490">
        <v>5</v>
      </c>
      <c r="U602" s="490">
        <v>5</v>
      </c>
      <c r="V602" s="490"/>
      <c r="W602" s="490"/>
      <c r="X602" s="461">
        <f t="shared" si="24"/>
        <v>0.8</v>
      </c>
      <c r="Y602" s="1073"/>
      <c r="Z602" s="989"/>
    </row>
    <row r="603" spans="2:26" ht="29.45" customHeight="1" x14ac:dyDescent="0.25">
      <c r="B603" s="885" t="s">
        <v>2187</v>
      </c>
      <c r="C603" s="632" t="s">
        <v>2052</v>
      </c>
      <c r="D603" s="633"/>
      <c r="E603" s="462" t="s">
        <v>216</v>
      </c>
      <c r="F603" s="459"/>
      <c r="G603" s="459"/>
      <c r="H603" s="459"/>
      <c r="I603" s="459"/>
      <c r="J603" s="460"/>
      <c r="K603" s="460">
        <v>100</v>
      </c>
      <c r="L603" s="460"/>
      <c r="M603" s="460"/>
      <c r="N603" s="460"/>
      <c r="O603" s="460"/>
      <c r="P603" s="460"/>
      <c r="Q603" s="460">
        <v>0</v>
      </c>
      <c r="R603" s="460">
        <v>0</v>
      </c>
      <c r="S603" s="460">
        <v>0</v>
      </c>
      <c r="T603" s="460">
        <v>0</v>
      </c>
      <c r="U603" s="460">
        <v>0</v>
      </c>
      <c r="V603" s="460"/>
      <c r="W603" s="460"/>
      <c r="X603" s="460">
        <f t="shared" si="24"/>
        <v>1</v>
      </c>
      <c r="Y603" s="1073"/>
      <c r="Z603" s="989"/>
    </row>
    <row r="604" spans="2:26" ht="29.45" customHeight="1" x14ac:dyDescent="0.25">
      <c r="B604" s="885"/>
      <c r="C604" s="634"/>
      <c r="D604" s="635"/>
      <c r="E604" s="512" t="s">
        <v>1664</v>
      </c>
      <c r="F604" s="490">
        <v>5</v>
      </c>
      <c r="G604" s="490">
        <v>5</v>
      </c>
      <c r="H604" s="490">
        <v>5</v>
      </c>
      <c r="I604" s="490">
        <v>5</v>
      </c>
      <c r="J604" s="490">
        <v>5</v>
      </c>
      <c r="K604" s="490">
        <v>5</v>
      </c>
      <c r="L604" s="490">
        <v>5</v>
      </c>
      <c r="M604" s="490">
        <v>5</v>
      </c>
      <c r="N604" s="490">
        <v>5</v>
      </c>
      <c r="O604" s="490">
        <v>0</v>
      </c>
      <c r="P604" s="490">
        <v>0</v>
      </c>
      <c r="Q604" s="490">
        <v>5</v>
      </c>
      <c r="R604" s="490">
        <v>5</v>
      </c>
      <c r="S604" s="490">
        <v>5</v>
      </c>
      <c r="T604" s="490">
        <v>5</v>
      </c>
      <c r="U604" s="490">
        <v>5</v>
      </c>
      <c r="V604" s="490"/>
      <c r="W604" s="490"/>
      <c r="X604" s="490">
        <f t="shared" si="24"/>
        <v>0.7</v>
      </c>
      <c r="Y604" s="1073"/>
      <c r="Z604" s="989"/>
    </row>
    <row r="605" spans="2:26" ht="33" customHeight="1" x14ac:dyDescent="0.25">
      <c r="B605" s="885" t="s">
        <v>2188</v>
      </c>
      <c r="C605" s="636" t="s">
        <v>2053</v>
      </c>
      <c r="D605" s="637"/>
      <c r="E605" s="462" t="s">
        <v>216</v>
      </c>
      <c r="F605" s="459"/>
      <c r="G605" s="459"/>
      <c r="H605" s="459"/>
      <c r="I605" s="459"/>
      <c r="J605" s="459"/>
      <c r="K605" s="459"/>
      <c r="L605" s="459"/>
      <c r="M605" s="459"/>
      <c r="N605" s="459"/>
      <c r="O605" s="459">
        <v>0</v>
      </c>
      <c r="P605" s="459"/>
      <c r="Q605" s="459"/>
      <c r="R605" s="459"/>
      <c r="S605" s="459"/>
      <c r="T605" s="459"/>
      <c r="U605" s="459">
        <v>100</v>
      </c>
      <c r="V605" s="459"/>
      <c r="W605" s="459"/>
      <c r="X605" s="460">
        <f t="shared" si="24"/>
        <v>1</v>
      </c>
      <c r="Y605" s="1073"/>
      <c r="Z605" s="989"/>
    </row>
    <row r="606" spans="2:26" ht="24" customHeight="1" x14ac:dyDescent="0.25">
      <c r="B606" s="885"/>
      <c r="C606" s="638"/>
      <c r="D606" s="639"/>
      <c r="E606" s="512" t="s">
        <v>1664</v>
      </c>
      <c r="F606" s="490">
        <v>5</v>
      </c>
      <c r="G606" s="490">
        <v>5</v>
      </c>
      <c r="H606" s="490">
        <v>5</v>
      </c>
      <c r="I606" s="490">
        <v>5</v>
      </c>
      <c r="J606" s="490">
        <v>5</v>
      </c>
      <c r="K606" s="490">
        <v>5</v>
      </c>
      <c r="L606" s="490">
        <v>5</v>
      </c>
      <c r="M606" s="490">
        <v>5</v>
      </c>
      <c r="N606" s="490">
        <v>5</v>
      </c>
      <c r="O606" s="490">
        <v>5</v>
      </c>
      <c r="P606" s="490">
        <v>5</v>
      </c>
      <c r="Q606" s="490">
        <v>5</v>
      </c>
      <c r="R606" s="490">
        <v>5</v>
      </c>
      <c r="S606" s="490">
        <v>5</v>
      </c>
      <c r="T606" s="490">
        <v>5</v>
      </c>
      <c r="U606" s="490"/>
      <c r="V606" s="490"/>
      <c r="W606" s="490"/>
      <c r="X606" s="461">
        <f t="shared" si="24"/>
        <v>0.75</v>
      </c>
      <c r="Y606" s="1073"/>
      <c r="Z606" s="989"/>
    </row>
    <row r="607" spans="2:26" ht="34.15" customHeight="1" x14ac:dyDescent="0.25">
      <c r="B607" s="885" t="s">
        <v>2189</v>
      </c>
      <c r="C607" s="632" t="s">
        <v>2232</v>
      </c>
      <c r="D607" s="633"/>
      <c r="E607" s="462" t="s">
        <v>216</v>
      </c>
      <c r="F607" s="459"/>
      <c r="G607" s="459"/>
      <c r="H607" s="459"/>
      <c r="I607" s="459"/>
      <c r="J607" s="459"/>
      <c r="K607" s="459"/>
      <c r="L607" s="459"/>
      <c r="M607" s="459">
        <v>100</v>
      </c>
      <c r="N607" s="459"/>
      <c r="O607" s="459">
        <v>0</v>
      </c>
      <c r="P607" s="459">
        <v>0</v>
      </c>
      <c r="Q607" s="459">
        <v>0</v>
      </c>
      <c r="R607" s="459">
        <v>0</v>
      </c>
      <c r="S607" s="459">
        <v>0</v>
      </c>
      <c r="T607" s="459">
        <v>0</v>
      </c>
      <c r="U607" s="459"/>
      <c r="V607" s="459"/>
      <c r="W607" s="459"/>
      <c r="X607" s="460">
        <f t="shared" si="24"/>
        <v>1</v>
      </c>
      <c r="Y607" s="1073"/>
      <c r="Z607" s="989"/>
    </row>
    <row r="608" spans="2:26" ht="30.6" customHeight="1" x14ac:dyDescent="0.25">
      <c r="B608" s="885"/>
      <c r="C608" s="634"/>
      <c r="D608" s="635"/>
      <c r="E608" s="512" t="s">
        <v>1664</v>
      </c>
      <c r="F608" s="490"/>
      <c r="G608" s="490"/>
      <c r="H608" s="490"/>
      <c r="I608" s="490">
        <v>5</v>
      </c>
      <c r="J608" s="490">
        <v>5</v>
      </c>
      <c r="K608" s="490">
        <v>5</v>
      </c>
      <c r="L608" s="490">
        <v>5</v>
      </c>
      <c r="M608" s="490">
        <v>5</v>
      </c>
      <c r="N608" s="490">
        <v>5</v>
      </c>
      <c r="O608" s="490">
        <v>5</v>
      </c>
      <c r="P608" s="490">
        <v>5</v>
      </c>
      <c r="Q608" s="490">
        <v>5</v>
      </c>
      <c r="R608" s="490">
        <v>5</v>
      </c>
      <c r="S608" s="490">
        <v>5</v>
      </c>
      <c r="T608" s="490">
        <v>5</v>
      </c>
      <c r="U608" s="490">
        <v>5</v>
      </c>
      <c r="V608" s="490"/>
      <c r="W608" s="490"/>
      <c r="X608" s="461">
        <f t="shared" si="24"/>
        <v>0.65</v>
      </c>
      <c r="Y608" s="1073"/>
      <c r="Z608" s="989"/>
    </row>
    <row r="609" spans="2:26" ht="33.6" customHeight="1" x14ac:dyDescent="0.25">
      <c r="B609" s="885" t="s">
        <v>2190</v>
      </c>
      <c r="C609" s="636" t="s">
        <v>2233</v>
      </c>
      <c r="D609" s="637"/>
      <c r="E609" s="462" t="s">
        <v>216</v>
      </c>
      <c r="F609" s="459"/>
      <c r="G609" s="459"/>
      <c r="H609" s="459"/>
      <c r="I609" s="459"/>
      <c r="J609" s="459"/>
      <c r="K609" s="459"/>
      <c r="L609" s="459"/>
      <c r="M609" s="459">
        <v>100</v>
      </c>
      <c r="N609" s="459">
        <v>0</v>
      </c>
      <c r="O609" s="459">
        <v>0</v>
      </c>
      <c r="P609" s="459">
        <v>0</v>
      </c>
      <c r="Q609" s="459">
        <v>0</v>
      </c>
      <c r="R609" s="459">
        <v>0</v>
      </c>
      <c r="S609" s="459">
        <v>0</v>
      </c>
      <c r="T609" s="459">
        <v>0</v>
      </c>
      <c r="U609" s="459">
        <v>0</v>
      </c>
      <c r="V609" s="459"/>
      <c r="W609" s="459"/>
      <c r="X609" s="460">
        <f t="shared" si="24"/>
        <v>1</v>
      </c>
      <c r="Y609" s="1073"/>
      <c r="Z609" s="989"/>
    </row>
    <row r="610" spans="2:26" ht="33" customHeight="1" x14ac:dyDescent="0.25">
      <c r="B610" s="885"/>
      <c r="C610" s="638"/>
      <c r="D610" s="639"/>
      <c r="E610" s="512" t="s">
        <v>1664</v>
      </c>
      <c r="F610" s="490"/>
      <c r="G610" s="490">
        <v>0</v>
      </c>
      <c r="H610" s="490">
        <v>5</v>
      </c>
      <c r="I610" s="490">
        <v>0</v>
      </c>
      <c r="J610" s="490">
        <v>0</v>
      </c>
      <c r="K610" s="490">
        <v>0</v>
      </c>
      <c r="L610" s="490">
        <v>0</v>
      </c>
      <c r="M610" s="490">
        <v>0</v>
      </c>
      <c r="N610" s="490">
        <v>0</v>
      </c>
      <c r="O610" s="490">
        <v>5</v>
      </c>
      <c r="P610" s="490">
        <v>5</v>
      </c>
      <c r="Q610" s="490">
        <v>5</v>
      </c>
      <c r="R610" s="490">
        <v>5</v>
      </c>
      <c r="S610" s="490">
        <v>5</v>
      </c>
      <c r="T610" s="490">
        <v>5</v>
      </c>
      <c r="U610" s="490">
        <v>55</v>
      </c>
      <c r="V610" s="490"/>
      <c r="W610" s="490"/>
      <c r="X610" s="461">
        <f t="shared" si="24"/>
        <v>0.9</v>
      </c>
      <c r="Y610" s="1073"/>
      <c r="Z610" s="989"/>
    </row>
    <row r="611" spans="2:26" ht="27" customHeight="1" x14ac:dyDescent="0.25">
      <c r="B611" s="885" t="s">
        <v>2191</v>
      </c>
      <c r="C611" s="632" t="s">
        <v>2234</v>
      </c>
      <c r="D611" s="633"/>
      <c r="E611" s="462" t="s">
        <v>216</v>
      </c>
      <c r="F611" s="459"/>
      <c r="G611" s="459"/>
      <c r="H611" s="459"/>
      <c r="I611" s="459"/>
      <c r="J611" s="459"/>
      <c r="K611" s="459"/>
      <c r="L611" s="459"/>
      <c r="M611" s="459">
        <v>100</v>
      </c>
      <c r="N611" s="459"/>
      <c r="O611" s="459"/>
      <c r="P611" s="459"/>
      <c r="Q611" s="459"/>
      <c r="R611" s="459"/>
      <c r="S611" s="459"/>
      <c r="T611" s="459"/>
      <c r="U611" s="459"/>
      <c r="V611" s="459"/>
      <c r="W611" s="459"/>
      <c r="X611" s="460">
        <f t="shared" si="24"/>
        <v>1</v>
      </c>
      <c r="Y611" s="1073"/>
      <c r="Z611" s="989"/>
    </row>
    <row r="612" spans="2:26" ht="28.15" customHeight="1" x14ac:dyDescent="0.25">
      <c r="B612" s="885"/>
      <c r="C612" s="634"/>
      <c r="D612" s="635"/>
      <c r="E612" s="512" t="s">
        <v>1664</v>
      </c>
      <c r="F612" s="490"/>
      <c r="G612" s="490"/>
      <c r="H612" s="490"/>
      <c r="I612" s="490"/>
      <c r="J612" s="490"/>
      <c r="K612" s="490"/>
      <c r="L612" s="490"/>
      <c r="M612" s="490"/>
      <c r="N612" s="490"/>
      <c r="O612" s="490"/>
      <c r="P612" s="490"/>
      <c r="Q612" s="490"/>
      <c r="R612" s="490"/>
      <c r="S612" s="490"/>
      <c r="T612" s="490"/>
      <c r="U612" s="490"/>
      <c r="V612" s="490"/>
      <c r="W612" s="490"/>
      <c r="X612" s="461">
        <f t="shared" si="24"/>
        <v>0</v>
      </c>
      <c r="Y612" s="1073"/>
      <c r="Z612" s="989"/>
    </row>
    <row r="613" spans="2:26" ht="24.6" customHeight="1" x14ac:dyDescent="0.25">
      <c r="B613" s="885" t="s">
        <v>2192</v>
      </c>
      <c r="C613" s="636" t="s">
        <v>2054</v>
      </c>
      <c r="D613" s="637"/>
      <c r="E613" s="462" t="s">
        <v>216</v>
      </c>
      <c r="F613" s="459"/>
      <c r="G613" s="459"/>
      <c r="H613" s="459"/>
      <c r="I613" s="459"/>
      <c r="J613" s="460"/>
      <c r="K613" s="460"/>
      <c r="L613" s="460"/>
      <c r="M613" s="460">
        <v>100</v>
      </c>
      <c r="N613" s="460"/>
      <c r="O613" s="460"/>
      <c r="P613" s="460"/>
      <c r="Q613" s="460"/>
      <c r="R613" s="460"/>
      <c r="S613" s="460"/>
      <c r="T613" s="460"/>
      <c r="U613" s="460"/>
      <c r="V613" s="460"/>
      <c r="W613" s="460"/>
      <c r="X613" s="460">
        <f t="shared" si="24"/>
        <v>1</v>
      </c>
      <c r="Y613" s="1073"/>
      <c r="Z613" s="989"/>
    </row>
    <row r="614" spans="2:26" ht="22.9" customHeight="1" x14ac:dyDescent="0.25">
      <c r="B614" s="885"/>
      <c r="C614" s="638"/>
      <c r="D614" s="639"/>
      <c r="E614" s="512" t="s">
        <v>1664</v>
      </c>
      <c r="F614" s="490"/>
      <c r="G614" s="490"/>
      <c r="H614" s="490"/>
      <c r="I614" s="490"/>
      <c r="J614" s="490"/>
      <c r="K614" s="490"/>
      <c r="L614" s="490"/>
      <c r="M614" s="490"/>
      <c r="N614" s="490"/>
      <c r="O614" s="490"/>
      <c r="P614" s="490"/>
      <c r="Q614" s="490"/>
      <c r="R614" s="490"/>
      <c r="S614" s="490"/>
      <c r="T614" s="490"/>
      <c r="U614" s="490"/>
      <c r="V614" s="490"/>
      <c r="W614" s="490"/>
      <c r="X614" s="490">
        <f t="shared" si="24"/>
        <v>0</v>
      </c>
      <c r="Y614" s="1073"/>
      <c r="Z614" s="989"/>
    </row>
    <row r="615" spans="2:26" ht="35.450000000000003" customHeight="1" x14ac:dyDescent="0.25">
      <c r="B615" s="885" t="s">
        <v>2193</v>
      </c>
      <c r="C615" s="632" t="s">
        <v>2235</v>
      </c>
      <c r="D615" s="633"/>
      <c r="E615" s="462" t="s">
        <v>216</v>
      </c>
      <c r="F615" s="459"/>
      <c r="G615" s="459"/>
      <c r="H615" s="459"/>
      <c r="I615" s="459"/>
      <c r="J615" s="459"/>
      <c r="K615" s="459">
        <v>100</v>
      </c>
      <c r="L615" s="459"/>
      <c r="M615" s="459"/>
      <c r="N615" s="459"/>
      <c r="O615" s="459"/>
      <c r="P615" s="459"/>
      <c r="Q615" s="459"/>
      <c r="R615" s="459"/>
      <c r="S615" s="459"/>
      <c r="T615" s="459"/>
      <c r="U615" s="459"/>
      <c r="V615" s="459"/>
      <c r="W615" s="459"/>
      <c r="X615" s="460">
        <f t="shared" si="24"/>
        <v>1</v>
      </c>
      <c r="Y615" s="1073"/>
      <c r="Z615" s="989"/>
    </row>
    <row r="616" spans="2:26" ht="33" customHeight="1" x14ac:dyDescent="0.25">
      <c r="B616" s="885"/>
      <c r="C616" s="634"/>
      <c r="D616" s="635"/>
      <c r="E616" s="512" t="s">
        <v>1664</v>
      </c>
      <c r="F616" s="490"/>
      <c r="G616" s="490"/>
      <c r="H616" s="490"/>
      <c r="I616" s="490"/>
      <c r="J616" s="490"/>
      <c r="K616" s="490"/>
      <c r="L616" s="490"/>
      <c r="M616" s="490"/>
      <c r="N616" s="490"/>
      <c r="O616" s="490"/>
      <c r="P616" s="490"/>
      <c r="Q616" s="490"/>
      <c r="R616" s="490"/>
      <c r="S616" s="490"/>
      <c r="T616" s="490"/>
      <c r="U616" s="490"/>
      <c r="V616" s="490"/>
      <c r="W616" s="490"/>
      <c r="X616" s="461">
        <f t="shared" si="24"/>
        <v>0</v>
      </c>
      <c r="Y616" s="1073"/>
      <c r="Z616" s="989"/>
    </row>
    <row r="617" spans="2:26" ht="42.6" customHeight="1" x14ac:dyDescent="0.25">
      <c r="B617" s="885" t="s">
        <v>2194</v>
      </c>
      <c r="C617" s="636" t="s">
        <v>2055</v>
      </c>
      <c r="D617" s="637"/>
      <c r="E617" s="462" t="s">
        <v>216</v>
      </c>
      <c r="F617" s="459"/>
      <c r="G617" s="459"/>
      <c r="H617" s="459"/>
      <c r="I617" s="459"/>
      <c r="J617" s="459"/>
      <c r="K617" s="459"/>
      <c r="L617" s="459"/>
      <c r="M617" s="459"/>
      <c r="N617" s="459">
        <v>100</v>
      </c>
      <c r="O617" s="459"/>
      <c r="P617" s="459"/>
      <c r="Q617" s="459"/>
      <c r="R617" s="459"/>
      <c r="S617" s="459"/>
      <c r="T617" s="459"/>
      <c r="U617" s="459"/>
      <c r="V617" s="459"/>
      <c r="W617" s="459"/>
      <c r="X617" s="460">
        <f t="shared" si="24"/>
        <v>1</v>
      </c>
      <c r="Y617" s="1073"/>
      <c r="Z617" s="989"/>
    </row>
    <row r="618" spans="2:26" ht="24.6" customHeight="1" x14ac:dyDescent="0.25">
      <c r="B618" s="885"/>
      <c r="C618" s="638"/>
      <c r="D618" s="639"/>
      <c r="E618" s="512" t="s">
        <v>1664</v>
      </c>
      <c r="F618" s="490"/>
      <c r="G618" s="490"/>
      <c r="H618" s="490"/>
      <c r="I618" s="490"/>
      <c r="J618" s="490"/>
      <c r="K618" s="490"/>
      <c r="L618" s="490"/>
      <c r="M618" s="490"/>
      <c r="N618" s="490"/>
      <c r="O618" s="490"/>
      <c r="P618" s="490"/>
      <c r="Q618" s="490"/>
      <c r="R618" s="490"/>
      <c r="S618" s="490"/>
      <c r="T618" s="490"/>
      <c r="U618" s="490"/>
      <c r="V618" s="490"/>
      <c r="W618" s="490"/>
      <c r="X618" s="461">
        <f t="shared" si="24"/>
        <v>0</v>
      </c>
      <c r="Y618" s="1073"/>
      <c r="Z618" s="989"/>
    </row>
    <row r="619" spans="2:26" ht="24.6" customHeight="1" x14ac:dyDescent="0.25">
      <c r="B619" s="885" t="s">
        <v>2195</v>
      </c>
      <c r="C619" s="632" t="s">
        <v>2056</v>
      </c>
      <c r="D619" s="633"/>
      <c r="E619" s="462" t="s">
        <v>216</v>
      </c>
      <c r="F619" s="459"/>
      <c r="G619" s="459"/>
      <c r="H619" s="459"/>
      <c r="I619" s="459"/>
      <c r="J619" s="459"/>
      <c r="K619" s="459"/>
      <c r="L619" s="459"/>
      <c r="M619" s="459"/>
      <c r="N619" s="459">
        <v>100</v>
      </c>
      <c r="O619" s="459"/>
      <c r="P619" s="459"/>
      <c r="Q619" s="459"/>
      <c r="R619" s="459"/>
      <c r="S619" s="459"/>
      <c r="T619" s="459"/>
      <c r="U619" s="459"/>
      <c r="V619" s="459"/>
      <c r="W619" s="459"/>
      <c r="X619" s="460">
        <f t="shared" si="24"/>
        <v>1</v>
      </c>
      <c r="Y619" s="1073"/>
      <c r="Z619" s="989"/>
    </row>
    <row r="620" spans="2:26" ht="19.899999999999999" customHeight="1" x14ac:dyDescent="0.25">
      <c r="B620" s="885"/>
      <c r="C620" s="634"/>
      <c r="D620" s="635"/>
      <c r="E620" s="512" t="s">
        <v>1664</v>
      </c>
      <c r="F620" s="490"/>
      <c r="G620" s="490"/>
      <c r="H620" s="490"/>
      <c r="I620" s="490"/>
      <c r="J620" s="490"/>
      <c r="K620" s="490"/>
      <c r="L620" s="490"/>
      <c r="M620" s="490"/>
      <c r="N620" s="490"/>
      <c r="O620" s="490"/>
      <c r="P620" s="490"/>
      <c r="Q620" s="490"/>
      <c r="R620" s="490"/>
      <c r="S620" s="490"/>
      <c r="T620" s="490"/>
      <c r="U620" s="490"/>
      <c r="V620" s="490"/>
      <c r="W620" s="490"/>
      <c r="X620" s="461">
        <f t="shared" ref="X620:X626" si="25">SUM(F620:U620)/100</f>
        <v>0</v>
      </c>
      <c r="Y620" s="1073"/>
      <c r="Z620" s="989"/>
    </row>
    <row r="621" spans="2:26" ht="33" customHeight="1" x14ac:dyDescent="0.25">
      <c r="B621" s="885" t="s">
        <v>2196</v>
      </c>
      <c r="C621" s="636" t="s">
        <v>2236</v>
      </c>
      <c r="D621" s="637"/>
      <c r="E621" s="462" t="s">
        <v>216</v>
      </c>
      <c r="F621" s="459"/>
      <c r="G621" s="459"/>
      <c r="H621" s="459"/>
      <c r="I621" s="459"/>
      <c r="J621" s="460"/>
      <c r="K621" s="460">
        <v>100</v>
      </c>
      <c r="L621" s="460"/>
      <c r="M621" s="460"/>
      <c r="N621" s="460"/>
      <c r="O621" s="460"/>
      <c r="P621" s="460"/>
      <c r="Q621" s="460"/>
      <c r="R621" s="460"/>
      <c r="S621" s="460"/>
      <c r="T621" s="460"/>
      <c r="U621" s="460"/>
      <c r="V621" s="460"/>
      <c r="W621" s="460"/>
      <c r="X621" s="460">
        <f t="shared" si="25"/>
        <v>1</v>
      </c>
      <c r="Y621" s="1073"/>
      <c r="Z621" s="989"/>
    </row>
    <row r="622" spans="2:26" ht="22.9" customHeight="1" x14ac:dyDescent="0.25">
      <c r="B622" s="885"/>
      <c r="C622" s="638"/>
      <c r="D622" s="639"/>
      <c r="E622" s="512" t="s">
        <v>1664</v>
      </c>
      <c r="F622" s="490"/>
      <c r="G622" s="490"/>
      <c r="H622" s="490"/>
      <c r="I622" s="490"/>
      <c r="J622" s="490"/>
      <c r="K622" s="490"/>
      <c r="L622" s="490"/>
      <c r="M622" s="490"/>
      <c r="N622" s="490"/>
      <c r="O622" s="490"/>
      <c r="P622" s="490"/>
      <c r="Q622" s="490"/>
      <c r="R622" s="490"/>
      <c r="S622" s="490"/>
      <c r="T622" s="490"/>
      <c r="U622" s="490"/>
      <c r="V622" s="490"/>
      <c r="W622" s="490"/>
      <c r="X622" s="490">
        <f t="shared" si="25"/>
        <v>0</v>
      </c>
      <c r="Y622" s="1073"/>
      <c r="Z622" s="989"/>
    </row>
    <row r="623" spans="2:26" ht="25.15" customHeight="1" x14ac:dyDescent="0.25">
      <c r="B623" s="885" t="s">
        <v>2197</v>
      </c>
      <c r="C623" s="632" t="s">
        <v>2237</v>
      </c>
      <c r="D623" s="633"/>
      <c r="E623" s="462" t="s">
        <v>216</v>
      </c>
      <c r="F623" s="459"/>
      <c r="G623" s="459"/>
      <c r="H623" s="459"/>
      <c r="I623" s="459"/>
      <c r="J623" s="459">
        <v>100</v>
      </c>
      <c r="K623" s="459"/>
      <c r="L623" s="459"/>
      <c r="M623" s="459"/>
      <c r="N623" s="459"/>
      <c r="O623" s="459"/>
      <c r="P623" s="459"/>
      <c r="Q623" s="459"/>
      <c r="R623" s="459"/>
      <c r="S623" s="459"/>
      <c r="T623" s="459"/>
      <c r="U623" s="459"/>
      <c r="V623" s="459"/>
      <c r="W623" s="459"/>
      <c r="X623" s="460">
        <f t="shared" si="25"/>
        <v>1</v>
      </c>
      <c r="Y623" s="1073"/>
      <c r="Z623" s="989"/>
    </row>
    <row r="624" spans="2:26" ht="31.15" customHeight="1" x14ac:dyDescent="0.25">
      <c r="B624" s="885"/>
      <c r="C624" s="634"/>
      <c r="D624" s="635"/>
      <c r="E624" s="512" t="s">
        <v>1664</v>
      </c>
      <c r="F624" s="490"/>
      <c r="G624" s="490"/>
      <c r="H624" s="490"/>
      <c r="I624" s="490"/>
      <c r="J624" s="490"/>
      <c r="K624" s="490"/>
      <c r="L624" s="490"/>
      <c r="M624" s="490"/>
      <c r="N624" s="490"/>
      <c r="O624" s="490"/>
      <c r="P624" s="490"/>
      <c r="Q624" s="490"/>
      <c r="R624" s="490"/>
      <c r="S624" s="490"/>
      <c r="T624" s="490"/>
      <c r="U624" s="490"/>
      <c r="V624" s="490"/>
      <c r="W624" s="490"/>
      <c r="X624" s="461">
        <f t="shared" si="25"/>
        <v>0</v>
      </c>
      <c r="Y624" s="1073"/>
      <c r="Z624" s="989"/>
    </row>
    <row r="625" spans="2:26" ht="31.15" customHeight="1" x14ac:dyDescent="0.25">
      <c r="B625" s="885" t="s">
        <v>2198</v>
      </c>
      <c r="C625" s="636" t="s">
        <v>2238</v>
      </c>
      <c r="D625" s="637"/>
      <c r="E625" s="462" t="s">
        <v>216</v>
      </c>
      <c r="F625" s="459"/>
      <c r="G625" s="459"/>
      <c r="H625" s="459"/>
      <c r="I625" s="459"/>
      <c r="J625" s="459">
        <v>100</v>
      </c>
      <c r="K625" s="459"/>
      <c r="L625" s="459"/>
      <c r="M625" s="459"/>
      <c r="N625" s="459"/>
      <c r="O625" s="459"/>
      <c r="P625" s="459"/>
      <c r="Q625" s="459"/>
      <c r="R625" s="459"/>
      <c r="S625" s="459"/>
      <c r="T625" s="459"/>
      <c r="U625" s="459"/>
      <c r="V625" s="459"/>
      <c r="W625" s="459"/>
      <c r="X625" s="460">
        <f t="shared" si="25"/>
        <v>1</v>
      </c>
      <c r="Y625" s="1073"/>
      <c r="Z625" s="989"/>
    </row>
    <row r="626" spans="2:26" ht="19.899999999999999" customHeight="1" x14ac:dyDescent="0.25">
      <c r="B626" s="885"/>
      <c r="C626" s="1029"/>
      <c r="D626" s="1030"/>
      <c r="E626" s="512" t="s">
        <v>1664</v>
      </c>
      <c r="F626" s="490"/>
      <c r="G626" s="490"/>
      <c r="H626" s="490"/>
      <c r="I626" s="490"/>
      <c r="J626" s="490"/>
      <c r="K626" s="490"/>
      <c r="L626" s="490"/>
      <c r="M626" s="490"/>
      <c r="N626" s="490"/>
      <c r="O626" s="490"/>
      <c r="P626" s="490"/>
      <c r="Q626" s="490"/>
      <c r="R626" s="490"/>
      <c r="S626" s="490"/>
      <c r="T626" s="490"/>
      <c r="U626" s="490"/>
      <c r="V626" s="490"/>
      <c r="W626" s="490"/>
      <c r="X626" s="461">
        <f t="shared" si="25"/>
        <v>0</v>
      </c>
      <c r="Y626" s="1073"/>
      <c r="Z626" s="989"/>
    </row>
    <row r="627" spans="2:26" ht="33.75" hidden="1" customHeight="1" x14ac:dyDescent="0.25">
      <c r="B627" s="537"/>
      <c r="C627" s="602" t="s">
        <v>1820</v>
      </c>
      <c r="D627" s="938"/>
      <c r="E627" s="462"/>
      <c r="F627" s="459"/>
      <c r="G627" s="459"/>
      <c r="H627" s="459"/>
      <c r="I627" s="459"/>
      <c r="J627" s="460"/>
      <c r="K627" s="460"/>
      <c r="L627" s="460"/>
      <c r="M627" s="460"/>
      <c r="N627" s="460"/>
      <c r="O627" s="460"/>
      <c r="P627" s="460"/>
      <c r="Q627" s="460"/>
      <c r="R627" s="460"/>
      <c r="S627" s="460"/>
      <c r="T627" s="460"/>
      <c r="U627" s="460"/>
      <c r="V627" s="460"/>
      <c r="W627" s="460"/>
      <c r="X627" s="460"/>
      <c r="Y627" s="1073"/>
      <c r="Z627" s="989"/>
    </row>
    <row r="628" spans="2:26" ht="15.75" hidden="1" customHeight="1" x14ac:dyDescent="0.25">
      <c r="B628" s="537"/>
      <c r="C628" s="604"/>
      <c r="D628" s="939"/>
      <c r="E628" s="512"/>
      <c r="F628" s="490"/>
      <c r="G628" s="490"/>
      <c r="H628" s="490"/>
      <c r="I628" s="490"/>
      <c r="J628" s="490"/>
      <c r="K628" s="490"/>
      <c r="L628" s="490"/>
      <c r="M628" s="490"/>
      <c r="N628" s="490"/>
      <c r="O628" s="490"/>
      <c r="P628" s="490"/>
      <c r="Q628" s="490"/>
      <c r="R628" s="490"/>
      <c r="S628" s="490"/>
      <c r="T628" s="490"/>
      <c r="U628" s="490"/>
      <c r="V628" s="490"/>
      <c r="W628" s="490"/>
      <c r="X628" s="490"/>
      <c r="Y628" s="1073"/>
      <c r="Z628" s="989"/>
    </row>
    <row r="629" spans="2:26" ht="79.5" customHeight="1" x14ac:dyDescent="0.25">
      <c r="B629" s="926" t="s">
        <v>2199</v>
      </c>
      <c r="C629" s="632" t="s">
        <v>1821</v>
      </c>
      <c r="D629" s="633"/>
      <c r="E629" s="462" t="s">
        <v>216</v>
      </c>
      <c r="F629" s="459"/>
      <c r="G629" s="459"/>
      <c r="H629" s="459"/>
      <c r="I629" s="459"/>
      <c r="J629" s="459"/>
      <c r="K629" s="459">
        <v>50</v>
      </c>
      <c r="L629" s="459"/>
      <c r="M629" s="459"/>
      <c r="N629" s="459"/>
      <c r="O629" s="459"/>
      <c r="P629" s="459">
        <v>50</v>
      </c>
      <c r="Q629" s="459"/>
      <c r="R629" s="459"/>
      <c r="S629" s="459"/>
      <c r="T629" s="459"/>
      <c r="U629" s="459"/>
      <c r="V629" s="459"/>
      <c r="W629" s="459"/>
      <c r="X629" s="460">
        <f>SUM(F629:U629)/100</f>
        <v>1</v>
      </c>
      <c r="Y629" s="1073"/>
      <c r="Z629" s="989"/>
    </row>
    <row r="630" spans="2:26" ht="69" customHeight="1" x14ac:dyDescent="0.25">
      <c r="B630" s="927"/>
      <c r="C630" s="634"/>
      <c r="D630" s="635"/>
      <c r="E630" s="512" t="s">
        <v>1664</v>
      </c>
      <c r="F630" s="490">
        <v>0</v>
      </c>
      <c r="G630" s="490">
        <v>0</v>
      </c>
      <c r="H630" s="490">
        <v>0</v>
      </c>
      <c r="I630" s="490">
        <v>0</v>
      </c>
      <c r="J630" s="490">
        <v>0</v>
      </c>
      <c r="K630" s="490">
        <v>0</v>
      </c>
      <c r="L630" s="490">
        <v>0</v>
      </c>
      <c r="M630" s="490">
        <v>0</v>
      </c>
      <c r="N630" s="490">
        <v>0</v>
      </c>
      <c r="O630" s="490">
        <v>0</v>
      </c>
      <c r="P630" s="490">
        <v>0</v>
      </c>
      <c r="Q630" s="490"/>
      <c r="R630" s="490"/>
      <c r="S630" s="490"/>
      <c r="T630" s="490"/>
      <c r="U630" s="490">
        <v>0</v>
      </c>
      <c r="V630" s="490"/>
      <c r="W630" s="490"/>
      <c r="X630" s="461">
        <f>SUM(F630:U630)/100</f>
        <v>0</v>
      </c>
      <c r="Y630" s="1073"/>
      <c r="Z630" s="989"/>
    </row>
    <row r="631" spans="2:26" ht="65.25" customHeight="1" x14ac:dyDescent="0.25">
      <c r="B631" s="940" t="s">
        <v>2200</v>
      </c>
      <c r="C631" s="921" t="s">
        <v>2057</v>
      </c>
      <c r="D631" s="607"/>
      <c r="E631" s="462" t="s">
        <v>216</v>
      </c>
      <c r="F631" s="459">
        <v>10</v>
      </c>
      <c r="G631" s="459">
        <v>10</v>
      </c>
      <c r="H631" s="459">
        <v>10</v>
      </c>
      <c r="I631" s="459">
        <v>5</v>
      </c>
      <c r="J631" s="459">
        <v>5</v>
      </c>
      <c r="K631" s="459">
        <v>5</v>
      </c>
      <c r="L631" s="459">
        <v>5</v>
      </c>
      <c r="M631" s="459">
        <v>10</v>
      </c>
      <c r="N631" s="459">
        <v>10</v>
      </c>
      <c r="O631" s="459">
        <v>10</v>
      </c>
      <c r="P631" s="459">
        <v>10</v>
      </c>
      <c r="Q631" s="459"/>
      <c r="R631" s="459"/>
      <c r="S631" s="459"/>
      <c r="T631" s="459"/>
      <c r="U631" s="459">
        <v>10</v>
      </c>
      <c r="V631" s="459"/>
      <c r="W631" s="459"/>
      <c r="X631" s="460">
        <f t="shared" si="23"/>
        <v>1</v>
      </c>
      <c r="Y631" s="1073"/>
      <c r="Z631" s="989"/>
    </row>
    <row r="632" spans="2:26" ht="41.45" customHeight="1" x14ac:dyDescent="0.25">
      <c r="B632" s="941"/>
      <c r="C632" s="922"/>
      <c r="D632" s="609"/>
      <c r="E632" s="512" t="s">
        <v>1664</v>
      </c>
      <c r="F632" s="490">
        <v>10</v>
      </c>
      <c r="G632" s="490">
        <v>10</v>
      </c>
      <c r="H632" s="490">
        <v>10</v>
      </c>
      <c r="I632" s="490">
        <v>5</v>
      </c>
      <c r="J632" s="490">
        <v>0</v>
      </c>
      <c r="K632" s="490">
        <v>0</v>
      </c>
      <c r="L632" s="490">
        <v>0</v>
      </c>
      <c r="M632" s="490">
        <v>0</v>
      </c>
      <c r="N632" s="490">
        <v>0</v>
      </c>
      <c r="O632" s="490">
        <v>0</v>
      </c>
      <c r="P632" s="490">
        <v>0</v>
      </c>
      <c r="Q632" s="490"/>
      <c r="R632" s="490"/>
      <c r="S632" s="490"/>
      <c r="T632" s="490"/>
      <c r="U632" s="490">
        <v>0</v>
      </c>
      <c r="V632" s="490"/>
      <c r="W632" s="490"/>
      <c r="X632" s="461">
        <f t="shared" si="23"/>
        <v>0.35</v>
      </c>
      <c r="Y632" s="1073"/>
      <c r="Z632" s="989"/>
    </row>
    <row r="633" spans="2:26" ht="57" hidden="1" customHeight="1" x14ac:dyDescent="0.25">
      <c r="B633" s="984" t="s">
        <v>1880</v>
      </c>
      <c r="C633" s="942" t="s">
        <v>1766</v>
      </c>
      <c r="D633" s="943"/>
      <c r="E633" s="462" t="s">
        <v>216</v>
      </c>
      <c r="F633" s="459">
        <v>0</v>
      </c>
      <c r="G633" s="459">
        <v>0</v>
      </c>
      <c r="H633" s="459">
        <v>0</v>
      </c>
      <c r="I633" s="459">
        <v>0</v>
      </c>
      <c r="J633" s="459">
        <v>0</v>
      </c>
      <c r="K633" s="459">
        <v>0</v>
      </c>
      <c r="L633" s="459">
        <v>0</v>
      </c>
      <c r="M633" s="459">
        <v>20</v>
      </c>
      <c r="N633" s="459">
        <v>20</v>
      </c>
      <c r="O633" s="459">
        <v>20</v>
      </c>
      <c r="P633" s="459">
        <v>20</v>
      </c>
      <c r="Q633" s="459"/>
      <c r="R633" s="459"/>
      <c r="S633" s="459"/>
      <c r="T633" s="459"/>
      <c r="U633" s="459">
        <v>20</v>
      </c>
      <c r="V633" s="459"/>
      <c r="W633" s="459"/>
      <c r="X633" s="460">
        <f t="shared" si="23"/>
        <v>1</v>
      </c>
      <c r="Y633" s="1073"/>
      <c r="Z633" s="989"/>
    </row>
    <row r="634" spans="2:26" ht="24.75" hidden="1" customHeight="1" x14ac:dyDescent="0.25">
      <c r="B634" s="985"/>
      <c r="C634" s="944"/>
      <c r="D634" s="945"/>
      <c r="E634" s="512" t="s">
        <v>1664</v>
      </c>
      <c r="F634" s="490">
        <v>0</v>
      </c>
      <c r="G634" s="490">
        <v>0</v>
      </c>
      <c r="H634" s="490">
        <v>0</v>
      </c>
      <c r="I634" s="490">
        <v>0</v>
      </c>
      <c r="J634" s="490">
        <v>0</v>
      </c>
      <c r="K634" s="490">
        <v>0</v>
      </c>
      <c r="L634" s="490">
        <v>0</v>
      </c>
      <c r="M634" s="490">
        <v>0</v>
      </c>
      <c r="N634" s="490">
        <v>0</v>
      </c>
      <c r="O634" s="490">
        <v>0</v>
      </c>
      <c r="P634" s="490">
        <v>0</v>
      </c>
      <c r="Q634" s="490"/>
      <c r="R634" s="490"/>
      <c r="S634" s="490"/>
      <c r="T634" s="490"/>
      <c r="U634" s="490">
        <v>0</v>
      </c>
      <c r="V634" s="490"/>
      <c r="W634" s="490"/>
      <c r="X634" s="461">
        <f t="shared" si="23"/>
        <v>0</v>
      </c>
      <c r="Y634" s="1073"/>
      <c r="Z634" s="989"/>
    </row>
    <row r="635" spans="2:26" ht="47.25" customHeight="1" x14ac:dyDescent="0.25">
      <c r="B635" s="926" t="s">
        <v>2201</v>
      </c>
      <c r="C635" s="640" t="s">
        <v>2058</v>
      </c>
      <c r="D635" s="641"/>
      <c r="E635" s="462" t="s">
        <v>216</v>
      </c>
      <c r="F635" s="459">
        <v>5</v>
      </c>
      <c r="G635" s="459">
        <v>10</v>
      </c>
      <c r="H635" s="459">
        <v>10</v>
      </c>
      <c r="I635" s="459">
        <v>10</v>
      </c>
      <c r="J635" s="459">
        <v>5</v>
      </c>
      <c r="K635" s="459">
        <v>10</v>
      </c>
      <c r="L635" s="459">
        <v>5</v>
      </c>
      <c r="M635" s="459">
        <v>10</v>
      </c>
      <c r="N635" s="459">
        <v>10</v>
      </c>
      <c r="O635" s="459">
        <v>10</v>
      </c>
      <c r="P635" s="459">
        <v>10</v>
      </c>
      <c r="Q635" s="459"/>
      <c r="R635" s="459"/>
      <c r="S635" s="459"/>
      <c r="T635" s="459"/>
      <c r="U635" s="459">
        <v>5</v>
      </c>
      <c r="V635" s="459"/>
      <c r="W635" s="459"/>
      <c r="X635" s="460">
        <f t="shared" si="23"/>
        <v>1</v>
      </c>
      <c r="Y635" s="1073"/>
      <c r="Z635" s="989"/>
    </row>
    <row r="636" spans="2:26" ht="47.25" customHeight="1" x14ac:dyDescent="0.25">
      <c r="B636" s="927"/>
      <c r="C636" s="642"/>
      <c r="D636" s="643"/>
      <c r="E636" s="512" t="s">
        <v>1664</v>
      </c>
      <c r="F636" s="490">
        <v>0</v>
      </c>
      <c r="G636" s="490">
        <v>0</v>
      </c>
      <c r="H636" s="490">
        <v>0</v>
      </c>
      <c r="I636" s="490">
        <v>0</v>
      </c>
      <c r="J636" s="490">
        <v>0</v>
      </c>
      <c r="K636" s="490">
        <v>0</v>
      </c>
      <c r="L636" s="490">
        <v>0</v>
      </c>
      <c r="M636" s="490">
        <v>0</v>
      </c>
      <c r="N636" s="490">
        <v>0</v>
      </c>
      <c r="O636" s="490">
        <v>0</v>
      </c>
      <c r="P636" s="490">
        <v>0</v>
      </c>
      <c r="Q636" s="490"/>
      <c r="R636" s="490"/>
      <c r="S636" s="490"/>
      <c r="T636" s="490"/>
      <c r="U636" s="490">
        <v>0</v>
      </c>
      <c r="V636" s="490"/>
      <c r="W636" s="490"/>
      <c r="X636" s="461">
        <f t="shared" si="23"/>
        <v>0</v>
      </c>
      <c r="Y636" s="1073"/>
      <c r="Z636" s="989"/>
    </row>
    <row r="637" spans="2:26" ht="36" customHeight="1" x14ac:dyDescent="0.25">
      <c r="B637" s="940" t="s">
        <v>2202</v>
      </c>
      <c r="C637" s="923" t="s">
        <v>2059</v>
      </c>
      <c r="D637" s="924"/>
      <c r="E637" s="462" t="s">
        <v>216</v>
      </c>
      <c r="F637" s="459">
        <v>5</v>
      </c>
      <c r="G637" s="459">
        <v>10</v>
      </c>
      <c r="H637" s="459">
        <v>10</v>
      </c>
      <c r="I637" s="459">
        <v>10</v>
      </c>
      <c r="J637" s="460">
        <v>5</v>
      </c>
      <c r="K637" s="460">
        <v>10</v>
      </c>
      <c r="L637" s="460">
        <v>5</v>
      </c>
      <c r="M637" s="460">
        <v>10</v>
      </c>
      <c r="N637" s="460">
        <v>10</v>
      </c>
      <c r="O637" s="460">
        <v>10</v>
      </c>
      <c r="P637" s="460">
        <v>10</v>
      </c>
      <c r="Q637" s="460"/>
      <c r="R637" s="460"/>
      <c r="S637" s="460"/>
      <c r="T637" s="460"/>
      <c r="U637" s="460">
        <v>5</v>
      </c>
      <c r="V637" s="460"/>
      <c r="W637" s="460"/>
      <c r="X637" s="460">
        <f t="shared" si="23"/>
        <v>1</v>
      </c>
      <c r="Y637" s="1073"/>
      <c r="Z637" s="989"/>
    </row>
    <row r="638" spans="2:26" ht="61.5" customHeight="1" x14ac:dyDescent="0.25">
      <c r="B638" s="941"/>
      <c r="C638" s="925"/>
      <c r="D638" s="899"/>
      <c r="E638" s="512" t="s">
        <v>1664</v>
      </c>
      <c r="F638" s="490">
        <v>0</v>
      </c>
      <c r="G638" s="490">
        <v>0</v>
      </c>
      <c r="H638" s="490">
        <v>0</v>
      </c>
      <c r="I638" s="490">
        <v>0</v>
      </c>
      <c r="J638" s="490">
        <v>0</v>
      </c>
      <c r="K638" s="490">
        <v>0</v>
      </c>
      <c r="L638" s="490">
        <v>0</v>
      </c>
      <c r="M638" s="490">
        <v>0</v>
      </c>
      <c r="N638" s="490">
        <v>0</v>
      </c>
      <c r="O638" s="490">
        <v>0</v>
      </c>
      <c r="P638" s="490">
        <v>0</v>
      </c>
      <c r="Q638" s="490"/>
      <c r="R638" s="490"/>
      <c r="S638" s="490"/>
      <c r="T638" s="490"/>
      <c r="U638" s="490">
        <v>0</v>
      </c>
      <c r="V638" s="490"/>
      <c r="W638" s="490"/>
      <c r="X638" s="490">
        <f t="shared" si="23"/>
        <v>0</v>
      </c>
      <c r="Y638" s="1073"/>
      <c r="Z638" s="989"/>
    </row>
    <row r="639" spans="2:26" ht="47.25" customHeight="1" x14ac:dyDescent="0.25">
      <c r="B639" s="926" t="s">
        <v>2203</v>
      </c>
      <c r="C639" s="955" t="s">
        <v>2060</v>
      </c>
      <c r="D639" s="956"/>
      <c r="E639" s="462" t="s">
        <v>216</v>
      </c>
      <c r="F639" s="459">
        <v>5</v>
      </c>
      <c r="G639" s="459">
        <v>10</v>
      </c>
      <c r="H639" s="459">
        <v>10</v>
      </c>
      <c r="I639" s="459">
        <v>10</v>
      </c>
      <c r="J639" s="459">
        <v>5</v>
      </c>
      <c r="K639" s="459">
        <v>10</v>
      </c>
      <c r="L639" s="459">
        <v>5</v>
      </c>
      <c r="M639" s="459">
        <v>10</v>
      </c>
      <c r="N639" s="459">
        <v>10</v>
      </c>
      <c r="O639" s="459">
        <v>10</v>
      </c>
      <c r="P639" s="459">
        <v>10</v>
      </c>
      <c r="Q639" s="459"/>
      <c r="R639" s="459"/>
      <c r="S639" s="459"/>
      <c r="T639" s="459"/>
      <c r="U639" s="459">
        <v>5</v>
      </c>
      <c r="V639" s="459"/>
      <c r="W639" s="459"/>
      <c r="X639" s="460">
        <f t="shared" si="23"/>
        <v>1</v>
      </c>
      <c r="Y639" s="1073"/>
      <c r="Z639" s="989"/>
    </row>
    <row r="640" spans="2:26" ht="77.25" customHeight="1" x14ac:dyDescent="0.25">
      <c r="B640" s="927"/>
      <c r="C640" s="957"/>
      <c r="D640" s="958"/>
      <c r="E640" s="512" t="s">
        <v>1664</v>
      </c>
      <c r="F640" s="490">
        <v>0</v>
      </c>
      <c r="G640" s="490">
        <v>0</v>
      </c>
      <c r="H640" s="490">
        <v>0</v>
      </c>
      <c r="I640" s="490">
        <v>0</v>
      </c>
      <c r="J640" s="490">
        <v>0</v>
      </c>
      <c r="K640" s="490">
        <v>0</v>
      </c>
      <c r="L640" s="490">
        <v>0</v>
      </c>
      <c r="M640" s="490">
        <v>0</v>
      </c>
      <c r="N640" s="490">
        <v>0</v>
      </c>
      <c r="O640" s="490">
        <v>0</v>
      </c>
      <c r="P640" s="490">
        <v>0</v>
      </c>
      <c r="Q640" s="490"/>
      <c r="R640" s="490"/>
      <c r="S640" s="490"/>
      <c r="T640" s="490"/>
      <c r="U640" s="490">
        <v>0</v>
      </c>
      <c r="V640" s="490"/>
      <c r="W640" s="490"/>
      <c r="X640" s="461">
        <f t="shared" si="23"/>
        <v>0</v>
      </c>
      <c r="Y640" s="1073"/>
      <c r="Z640" s="989"/>
    </row>
    <row r="641" spans="2:26" ht="47.25" customHeight="1" x14ac:dyDescent="0.25">
      <c r="B641" s="940" t="s">
        <v>2204</v>
      </c>
      <c r="C641" s="923" t="s">
        <v>1832</v>
      </c>
      <c r="D641" s="924"/>
      <c r="E641" s="462" t="s">
        <v>216</v>
      </c>
      <c r="F641" s="459">
        <v>5</v>
      </c>
      <c r="G641" s="459">
        <v>10</v>
      </c>
      <c r="H641" s="459">
        <v>10</v>
      </c>
      <c r="I641" s="459">
        <v>10</v>
      </c>
      <c r="J641" s="459">
        <v>5</v>
      </c>
      <c r="K641" s="459">
        <v>10</v>
      </c>
      <c r="L641" s="459">
        <v>5</v>
      </c>
      <c r="M641" s="459">
        <v>10</v>
      </c>
      <c r="N641" s="459">
        <v>10</v>
      </c>
      <c r="O641" s="459">
        <v>10</v>
      </c>
      <c r="P641" s="459">
        <v>10</v>
      </c>
      <c r="Q641" s="459"/>
      <c r="R641" s="459"/>
      <c r="S641" s="459"/>
      <c r="T641" s="459"/>
      <c r="U641" s="459">
        <v>5</v>
      </c>
      <c r="V641" s="459"/>
      <c r="W641" s="459"/>
      <c r="X641" s="460">
        <f t="shared" si="23"/>
        <v>1</v>
      </c>
      <c r="Y641" s="1073"/>
      <c r="Z641" s="989"/>
    </row>
    <row r="642" spans="2:26" ht="65.25" customHeight="1" x14ac:dyDescent="0.25">
      <c r="B642" s="941"/>
      <c r="C642" s="925"/>
      <c r="D642" s="899"/>
      <c r="E642" s="512" t="s">
        <v>1664</v>
      </c>
      <c r="F642" s="490">
        <v>0</v>
      </c>
      <c r="G642" s="490">
        <v>0</v>
      </c>
      <c r="H642" s="490">
        <v>0</v>
      </c>
      <c r="I642" s="490">
        <v>0</v>
      </c>
      <c r="J642" s="490">
        <v>0</v>
      </c>
      <c r="K642" s="490">
        <v>0</v>
      </c>
      <c r="L642" s="490">
        <v>0</v>
      </c>
      <c r="M642" s="490">
        <v>0</v>
      </c>
      <c r="N642" s="490">
        <v>0</v>
      </c>
      <c r="O642" s="490">
        <v>0</v>
      </c>
      <c r="P642" s="490">
        <v>0</v>
      </c>
      <c r="Q642" s="490"/>
      <c r="R642" s="490"/>
      <c r="S642" s="490"/>
      <c r="T642" s="490"/>
      <c r="U642" s="490">
        <v>0</v>
      </c>
      <c r="V642" s="490"/>
      <c r="W642" s="490"/>
      <c r="X642" s="461">
        <f t="shared" si="23"/>
        <v>0</v>
      </c>
      <c r="Y642" s="1073"/>
      <c r="Z642" s="989"/>
    </row>
    <row r="643" spans="2:26" x14ac:dyDescent="0.25">
      <c r="B643" s="940" t="s">
        <v>2205</v>
      </c>
      <c r="C643" s="640" t="s">
        <v>2061</v>
      </c>
      <c r="D643" s="641"/>
      <c r="E643" s="462" t="s">
        <v>216</v>
      </c>
      <c r="F643" s="459">
        <v>5</v>
      </c>
      <c r="G643" s="459">
        <v>10</v>
      </c>
      <c r="H643" s="459">
        <v>10</v>
      </c>
      <c r="I643" s="459">
        <v>10</v>
      </c>
      <c r="J643" s="460">
        <v>5</v>
      </c>
      <c r="K643" s="460">
        <v>10</v>
      </c>
      <c r="L643" s="460">
        <v>5</v>
      </c>
      <c r="M643" s="460">
        <v>10</v>
      </c>
      <c r="N643" s="460">
        <v>10</v>
      </c>
      <c r="O643" s="460">
        <v>10</v>
      </c>
      <c r="P643" s="460">
        <v>10</v>
      </c>
      <c r="Q643" s="460"/>
      <c r="R643" s="460"/>
      <c r="S643" s="460"/>
      <c r="T643" s="460"/>
      <c r="U643" s="460">
        <v>5</v>
      </c>
      <c r="V643" s="460"/>
      <c r="W643" s="460"/>
      <c r="X643" s="460">
        <f t="shared" si="23"/>
        <v>1</v>
      </c>
      <c r="Y643" s="1073"/>
      <c r="Z643" s="989"/>
    </row>
    <row r="644" spans="2:26" ht="15" customHeight="1" x14ac:dyDescent="0.25">
      <c r="B644" s="941"/>
      <c r="C644" s="642"/>
      <c r="D644" s="643"/>
      <c r="E644" s="512" t="s">
        <v>1664</v>
      </c>
      <c r="F644" s="490">
        <v>0</v>
      </c>
      <c r="G644" s="490">
        <v>0</v>
      </c>
      <c r="H644" s="490">
        <v>0</v>
      </c>
      <c r="I644" s="490">
        <v>0</v>
      </c>
      <c r="J644" s="490">
        <v>0</v>
      </c>
      <c r="K644" s="490">
        <v>0</v>
      </c>
      <c r="L644" s="490">
        <v>0</v>
      </c>
      <c r="M644" s="490">
        <v>0</v>
      </c>
      <c r="N644" s="490">
        <v>0</v>
      </c>
      <c r="O644" s="490">
        <v>0</v>
      </c>
      <c r="P644" s="490">
        <v>0</v>
      </c>
      <c r="Q644" s="490"/>
      <c r="R644" s="490"/>
      <c r="S644" s="490"/>
      <c r="T644" s="490"/>
      <c r="U644" s="490">
        <v>0</v>
      </c>
      <c r="V644" s="490"/>
      <c r="W644" s="490"/>
      <c r="X644" s="490">
        <f t="shared" si="23"/>
        <v>0</v>
      </c>
      <c r="Y644" s="1073"/>
      <c r="Z644" s="989"/>
    </row>
    <row r="645" spans="2:26" ht="27" hidden="1" customHeight="1" x14ac:dyDescent="0.25">
      <c r="B645" s="984" t="s">
        <v>2206</v>
      </c>
      <c r="C645" s="955" t="s">
        <v>1770</v>
      </c>
      <c r="D645" s="956"/>
      <c r="E645" s="462"/>
      <c r="F645" s="459"/>
      <c r="G645" s="459"/>
      <c r="H645" s="459"/>
      <c r="I645" s="459"/>
      <c r="J645" s="459"/>
      <c r="K645" s="459"/>
      <c r="L645" s="459"/>
      <c r="M645" s="459"/>
      <c r="N645" s="459"/>
      <c r="O645" s="459"/>
      <c r="P645" s="459"/>
      <c r="Q645" s="459"/>
      <c r="R645" s="459"/>
      <c r="S645" s="459"/>
      <c r="T645" s="459"/>
      <c r="U645" s="459"/>
      <c r="V645" s="459"/>
      <c r="W645" s="459"/>
      <c r="X645" s="460"/>
      <c r="Y645" s="1073"/>
      <c r="Z645" s="989"/>
    </row>
    <row r="646" spans="2:26" ht="34.15" hidden="1" customHeight="1" x14ac:dyDescent="0.25">
      <c r="B646" s="985"/>
      <c r="C646" s="957"/>
      <c r="D646" s="958"/>
      <c r="E646" s="512"/>
      <c r="F646" s="490"/>
      <c r="G646" s="490"/>
      <c r="H646" s="490"/>
      <c r="I646" s="490"/>
      <c r="J646" s="490"/>
      <c r="K646" s="490"/>
      <c r="L646" s="490"/>
      <c r="M646" s="490"/>
      <c r="N646" s="490"/>
      <c r="O646" s="490"/>
      <c r="P646" s="490"/>
      <c r="Q646" s="490"/>
      <c r="R646" s="490"/>
      <c r="S646" s="490"/>
      <c r="T646" s="490"/>
      <c r="U646" s="490"/>
      <c r="V646" s="490"/>
      <c r="W646" s="490"/>
      <c r="X646" s="461"/>
      <c r="Y646" s="1073"/>
      <c r="Z646" s="989"/>
    </row>
    <row r="647" spans="2:26" ht="41.25" customHeight="1" x14ac:dyDescent="0.25">
      <c r="B647" s="926" t="s">
        <v>2207</v>
      </c>
      <c r="C647" s="923" t="s">
        <v>1890</v>
      </c>
      <c r="D647" s="924"/>
      <c r="E647" s="462" t="s">
        <v>216</v>
      </c>
      <c r="F647" s="459">
        <v>5</v>
      </c>
      <c r="G647" s="459">
        <v>10</v>
      </c>
      <c r="H647" s="459">
        <v>10</v>
      </c>
      <c r="I647" s="459">
        <v>10</v>
      </c>
      <c r="J647" s="459">
        <v>5</v>
      </c>
      <c r="K647" s="459">
        <v>10</v>
      </c>
      <c r="L647" s="459">
        <v>5</v>
      </c>
      <c r="M647" s="459">
        <v>10</v>
      </c>
      <c r="N647" s="459">
        <v>10</v>
      </c>
      <c r="O647" s="459">
        <v>10</v>
      </c>
      <c r="P647" s="459">
        <v>10</v>
      </c>
      <c r="Q647" s="459"/>
      <c r="R647" s="459"/>
      <c r="S647" s="459"/>
      <c r="T647" s="459"/>
      <c r="U647" s="459">
        <v>5</v>
      </c>
      <c r="V647" s="459"/>
      <c r="W647" s="459"/>
      <c r="X647" s="460">
        <f t="shared" si="23"/>
        <v>1</v>
      </c>
      <c r="Y647" s="1073"/>
      <c r="Z647" s="989"/>
    </row>
    <row r="648" spans="2:26" ht="36.75" customHeight="1" x14ac:dyDescent="0.25">
      <c r="B648" s="927"/>
      <c r="C648" s="925"/>
      <c r="D648" s="899"/>
      <c r="E648" s="512" t="s">
        <v>1664</v>
      </c>
      <c r="F648" s="490">
        <v>0</v>
      </c>
      <c r="G648" s="490">
        <v>0</v>
      </c>
      <c r="H648" s="490">
        <v>0</v>
      </c>
      <c r="I648" s="490">
        <v>0</v>
      </c>
      <c r="J648" s="490">
        <v>0</v>
      </c>
      <c r="K648" s="490">
        <v>0</v>
      </c>
      <c r="L648" s="490">
        <v>0</v>
      </c>
      <c r="M648" s="490">
        <v>0</v>
      </c>
      <c r="N648" s="490">
        <v>0</v>
      </c>
      <c r="O648" s="490">
        <v>0</v>
      </c>
      <c r="P648" s="490">
        <v>0</v>
      </c>
      <c r="Q648" s="490"/>
      <c r="R648" s="490"/>
      <c r="S648" s="490"/>
      <c r="T648" s="490"/>
      <c r="U648" s="490">
        <v>0</v>
      </c>
      <c r="V648" s="490"/>
      <c r="W648" s="490"/>
      <c r="X648" s="461">
        <f t="shared" si="23"/>
        <v>0</v>
      </c>
      <c r="Y648" s="1073"/>
      <c r="Z648" s="989"/>
    </row>
    <row r="649" spans="2:26" ht="34.15" customHeight="1" x14ac:dyDescent="0.25">
      <c r="B649" s="926" t="s">
        <v>2208</v>
      </c>
      <c r="C649" s="640" t="s">
        <v>2062</v>
      </c>
      <c r="D649" s="823"/>
      <c r="E649" s="462" t="s">
        <v>216</v>
      </c>
      <c r="F649" s="459">
        <v>5</v>
      </c>
      <c r="G649" s="459">
        <v>10</v>
      </c>
      <c r="H649" s="459">
        <v>10</v>
      </c>
      <c r="I649" s="459">
        <v>10</v>
      </c>
      <c r="J649" s="460">
        <v>5</v>
      </c>
      <c r="K649" s="460">
        <v>10</v>
      </c>
      <c r="L649" s="460">
        <v>5</v>
      </c>
      <c r="M649" s="460">
        <v>10</v>
      </c>
      <c r="N649" s="460">
        <v>10</v>
      </c>
      <c r="O649" s="460">
        <v>10</v>
      </c>
      <c r="P649" s="460">
        <v>10</v>
      </c>
      <c r="Q649" s="460"/>
      <c r="R649" s="460"/>
      <c r="S649" s="460"/>
      <c r="T649" s="460"/>
      <c r="U649" s="460">
        <v>5</v>
      </c>
      <c r="V649" s="460"/>
      <c r="W649" s="460"/>
      <c r="X649" s="460">
        <f t="shared" si="23"/>
        <v>1</v>
      </c>
      <c r="Y649" s="1073"/>
      <c r="Z649" s="989"/>
    </row>
    <row r="650" spans="2:26" ht="34.15" customHeight="1" x14ac:dyDescent="0.25">
      <c r="B650" s="927"/>
      <c r="C650" s="642"/>
      <c r="D650" s="977"/>
      <c r="E650" s="512" t="s">
        <v>1664</v>
      </c>
      <c r="F650" s="490">
        <v>0</v>
      </c>
      <c r="G650" s="490">
        <v>0</v>
      </c>
      <c r="H650" s="490">
        <v>0</v>
      </c>
      <c r="I650" s="490">
        <v>0</v>
      </c>
      <c r="J650" s="490">
        <v>0</v>
      </c>
      <c r="K650" s="490">
        <v>0</v>
      </c>
      <c r="L650" s="490">
        <v>0</v>
      </c>
      <c r="M650" s="490">
        <v>0</v>
      </c>
      <c r="N650" s="490">
        <v>0</v>
      </c>
      <c r="O650" s="490">
        <v>0</v>
      </c>
      <c r="P650" s="490">
        <v>0</v>
      </c>
      <c r="Q650" s="490"/>
      <c r="R650" s="490"/>
      <c r="S650" s="490"/>
      <c r="T650" s="490"/>
      <c r="U650" s="490">
        <v>0</v>
      </c>
      <c r="V650" s="490"/>
      <c r="W650" s="490"/>
      <c r="X650" s="490">
        <f t="shared" si="23"/>
        <v>0</v>
      </c>
      <c r="Y650" s="1073"/>
      <c r="Z650" s="989"/>
    </row>
    <row r="651" spans="2:26" x14ac:dyDescent="0.25">
      <c r="B651" s="926" t="s">
        <v>2209</v>
      </c>
      <c r="C651" s="923" t="s">
        <v>1804</v>
      </c>
      <c r="D651" s="924"/>
      <c r="E651" s="462" t="s">
        <v>216</v>
      </c>
      <c r="F651" s="459">
        <v>5</v>
      </c>
      <c r="G651" s="459">
        <v>10</v>
      </c>
      <c r="H651" s="459">
        <v>10</v>
      </c>
      <c r="I651" s="459">
        <v>10</v>
      </c>
      <c r="J651" s="459">
        <v>5</v>
      </c>
      <c r="K651" s="459">
        <v>10</v>
      </c>
      <c r="L651" s="459">
        <v>5</v>
      </c>
      <c r="M651" s="459">
        <v>10</v>
      </c>
      <c r="N651" s="459">
        <v>10</v>
      </c>
      <c r="O651" s="459">
        <v>10</v>
      </c>
      <c r="P651" s="459">
        <v>10</v>
      </c>
      <c r="Q651" s="459"/>
      <c r="R651" s="459"/>
      <c r="S651" s="459"/>
      <c r="T651" s="459"/>
      <c r="U651" s="459">
        <v>5</v>
      </c>
      <c r="V651" s="459"/>
      <c r="W651" s="459"/>
      <c r="X651" s="460">
        <f t="shared" si="23"/>
        <v>1</v>
      </c>
      <c r="Y651" s="1073"/>
      <c r="Z651" s="989"/>
    </row>
    <row r="652" spans="2:26" x14ac:dyDescent="0.25">
      <c r="B652" s="927"/>
      <c r="C652" s="925"/>
      <c r="D652" s="899"/>
      <c r="E652" s="512" t="s">
        <v>1664</v>
      </c>
      <c r="F652" s="490">
        <v>0</v>
      </c>
      <c r="G652" s="490">
        <v>0</v>
      </c>
      <c r="H652" s="490">
        <v>0</v>
      </c>
      <c r="I652" s="490">
        <v>0</v>
      </c>
      <c r="J652" s="490">
        <v>0</v>
      </c>
      <c r="K652" s="490">
        <v>0</v>
      </c>
      <c r="L652" s="490">
        <v>0</v>
      </c>
      <c r="M652" s="490">
        <v>0</v>
      </c>
      <c r="N652" s="490">
        <v>0</v>
      </c>
      <c r="O652" s="490">
        <v>0</v>
      </c>
      <c r="P652" s="490">
        <v>0</v>
      </c>
      <c r="Q652" s="490"/>
      <c r="R652" s="490"/>
      <c r="S652" s="490"/>
      <c r="T652" s="490"/>
      <c r="U652" s="490">
        <v>0</v>
      </c>
      <c r="V652" s="490"/>
      <c r="W652" s="490"/>
      <c r="X652" s="461">
        <f t="shared" si="23"/>
        <v>0</v>
      </c>
      <c r="Y652" s="1073"/>
      <c r="Z652" s="989"/>
    </row>
    <row r="653" spans="2:26" ht="40.5" hidden="1" customHeight="1" x14ac:dyDescent="0.25">
      <c r="B653" s="926" t="s">
        <v>2210</v>
      </c>
      <c r="C653" s="955" t="s">
        <v>1788</v>
      </c>
      <c r="D653" s="956"/>
      <c r="E653" s="462"/>
      <c r="F653" s="459"/>
      <c r="G653" s="459"/>
      <c r="H653" s="459"/>
      <c r="I653" s="459"/>
      <c r="J653" s="459"/>
      <c r="K653" s="459"/>
      <c r="L653" s="459"/>
      <c r="M653" s="459"/>
      <c r="N653" s="459"/>
      <c r="O653" s="459"/>
      <c r="P653" s="459"/>
      <c r="Q653" s="459"/>
      <c r="R653" s="459"/>
      <c r="S653" s="459"/>
      <c r="T653" s="459"/>
      <c r="U653" s="459"/>
      <c r="V653" s="459"/>
      <c r="W653" s="459"/>
      <c r="X653" s="460"/>
      <c r="Y653" s="1073"/>
      <c r="Z653" s="989"/>
    </row>
    <row r="654" spans="2:26" ht="40.5" hidden="1" customHeight="1" x14ac:dyDescent="0.25">
      <c r="B654" s="927"/>
      <c r="C654" s="957"/>
      <c r="D654" s="958"/>
      <c r="E654" s="512"/>
      <c r="F654" s="490"/>
      <c r="G654" s="490"/>
      <c r="H654" s="490"/>
      <c r="I654" s="490"/>
      <c r="J654" s="490"/>
      <c r="K654" s="490"/>
      <c r="L654" s="490"/>
      <c r="M654" s="490"/>
      <c r="N654" s="490"/>
      <c r="O654" s="490"/>
      <c r="P654" s="490"/>
      <c r="Q654" s="490"/>
      <c r="R654" s="490"/>
      <c r="S654" s="490"/>
      <c r="T654" s="490"/>
      <c r="U654" s="490"/>
      <c r="V654" s="490"/>
      <c r="W654" s="490"/>
      <c r="X654" s="461"/>
      <c r="Y654" s="1073"/>
      <c r="Z654" s="989"/>
    </row>
    <row r="655" spans="2:26" x14ac:dyDescent="0.25">
      <c r="B655" s="926" t="s">
        <v>2211</v>
      </c>
      <c r="C655" s="942" t="s">
        <v>1833</v>
      </c>
      <c r="D655" s="943"/>
      <c r="E655" s="462" t="s">
        <v>216</v>
      </c>
      <c r="F655" s="459">
        <v>5</v>
      </c>
      <c r="G655" s="459">
        <v>10</v>
      </c>
      <c r="H655" s="459">
        <v>10</v>
      </c>
      <c r="I655" s="459">
        <v>10</v>
      </c>
      <c r="J655" s="460">
        <v>5</v>
      </c>
      <c r="K655" s="460">
        <v>10</v>
      </c>
      <c r="L655" s="460">
        <v>5</v>
      </c>
      <c r="M655" s="460">
        <v>10</v>
      </c>
      <c r="N655" s="460">
        <v>10</v>
      </c>
      <c r="O655" s="460">
        <v>10</v>
      </c>
      <c r="P655" s="460">
        <v>10</v>
      </c>
      <c r="Q655" s="460"/>
      <c r="R655" s="460"/>
      <c r="S655" s="460"/>
      <c r="T655" s="460"/>
      <c r="U655" s="460">
        <v>5</v>
      </c>
      <c r="V655" s="460"/>
      <c r="W655" s="460"/>
      <c r="X655" s="460">
        <f t="shared" si="23"/>
        <v>1</v>
      </c>
      <c r="Y655" s="1073"/>
      <c r="Z655" s="989"/>
    </row>
    <row r="656" spans="2:26" x14ac:dyDescent="0.25">
      <c r="B656" s="927"/>
      <c r="C656" s="944"/>
      <c r="D656" s="945"/>
      <c r="E656" s="512" t="s">
        <v>1664</v>
      </c>
      <c r="F656" s="490">
        <v>0</v>
      </c>
      <c r="G656" s="490">
        <v>0</v>
      </c>
      <c r="H656" s="490">
        <v>0</v>
      </c>
      <c r="I656" s="490">
        <v>0</v>
      </c>
      <c r="J656" s="490">
        <v>0</v>
      </c>
      <c r="K656" s="490">
        <v>0</v>
      </c>
      <c r="L656" s="490">
        <v>0</v>
      </c>
      <c r="M656" s="490">
        <v>0</v>
      </c>
      <c r="N656" s="490">
        <v>0</v>
      </c>
      <c r="O656" s="490">
        <v>0</v>
      </c>
      <c r="P656" s="490">
        <v>0</v>
      </c>
      <c r="Q656" s="490"/>
      <c r="R656" s="490"/>
      <c r="S656" s="490"/>
      <c r="T656" s="490"/>
      <c r="U656" s="490">
        <v>0</v>
      </c>
      <c r="V656" s="490"/>
      <c r="W656" s="490"/>
      <c r="X656" s="490">
        <f t="shared" si="23"/>
        <v>0</v>
      </c>
      <c r="Y656" s="1073"/>
      <c r="Z656" s="989"/>
    </row>
    <row r="657" spans="2:26" ht="55.9" hidden="1" customHeight="1" x14ac:dyDescent="0.25">
      <c r="B657" s="926" t="s">
        <v>2212</v>
      </c>
      <c r="C657" s="955" t="s">
        <v>1798</v>
      </c>
      <c r="D657" s="956"/>
      <c r="E657" s="462"/>
      <c r="F657" s="459"/>
      <c r="G657" s="459"/>
      <c r="H657" s="459"/>
      <c r="I657" s="459"/>
      <c r="J657" s="459"/>
      <c r="K657" s="459"/>
      <c r="L657" s="459"/>
      <c r="M657" s="459"/>
      <c r="N657" s="459"/>
      <c r="O657" s="459"/>
      <c r="P657" s="459"/>
      <c r="Q657" s="459"/>
      <c r="R657" s="459"/>
      <c r="S657" s="459"/>
      <c r="T657" s="459"/>
      <c r="U657" s="459"/>
      <c r="V657" s="459"/>
      <c r="W657" s="459"/>
      <c r="X657" s="460"/>
      <c r="Y657" s="1073"/>
      <c r="Z657" s="989"/>
    </row>
    <row r="658" spans="2:26" ht="14.25" hidden="1" customHeight="1" x14ac:dyDescent="0.25">
      <c r="B658" s="927"/>
      <c r="C658" s="957"/>
      <c r="D658" s="958"/>
      <c r="E658" s="512"/>
      <c r="F658" s="490"/>
      <c r="G658" s="490"/>
      <c r="H658" s="490"/>
      <c r="I658" s="490"/>
      <c r="J658" s="490"/>
      <c r="K658" s="490"/>
      <c r="L658" s="490"/>
      <c r="M658" s="490"/>
      <c r="N658" s="490"/>
      <c r="O658" s="490"/>
      <c r="P658" s="490"/>
      <c r="Q658" s="490"/>
      <c r="R658" s="490"/>
      <c r="S658" s="490"/>
      <c r="T658" s="490"/>
      <c r="U658" s="490"/>
      <c r="V658" s="490"/>
      <c r="W658" s="490"/>
      <c r="X658" s="461"/>
      <c r="Y658" s="1073"/>
      <c r="Z658" s="989"/>
    </row>
    <row r="659" spans="2:26" ht="19.5" customHeight="1" x14ac:dyDescent="0.25">
      <c r="B659" s="926" t="s">
        <v>2213</v>
      </c>
      <c r="C659" s="917" t="s">
        <v>1834</v>
      </c>
      <c r="D659" s="918"/>
      <c r="E659" s="462" t="s">
        <v>216</v>
      </c>
      <c r="F659" s="459">
        <v>5</v>
      </c>
      <c r="G659" s="459">
        <v>10</v>
      </c>
      <c r="H659" s="459">
        <v>10</v>
      </c>
      <c r="I659" s="459">
        <v>10</v>
      </c>
      <c r="J659" s="459">
        <v>5</v>
      </c>
      <c r="K659" s="459">
        <v>10</v>
      </c>
      <c r="L659" s="459">
        <v>5</v>
      </c>
      <c r="M659" s="459">
        <v>10</v>
      </c>
      <c r="N659" s="459">
        <v>10</v>
      </c>
      <c r="O659" s="459">
        <v>10</v>
      </c>
      <c r="P659" s="459">
        <v>10</v>
      </c>
      <c r="Q659" s="459"/>
      <c r="R659" s="459"/>
      <c r="S659" s="459"/>
      <c r="T659" s="459"/>
      <c r="U659" s="459">
        <v>5</v>
      </c>
      <c r="V659" s="459"/>
      <c r="W659" s="459"/>
      <c r="X659" s="460">
        <f t="shared" si="23"/>
        <v>1</v>
      </c>
      <c r="Y659" s="1073"/>
      <c r="Z659" s="989"/>
    </row>
    <row r="660" spans="2:26" ht="19.5" customHeight="1" x14ac:dyDescent="0.25">
      <c r="B660" s="927"/>
      <c r="C660" s="919"/>
      <c r="D660" s="920"/>
      <c r="E660" s="512" t="s">
        <v>1664</v>
      </c>
      <c r="F660" s="490">
        <v>0</v>
      </c>
      <c r="G660" s="490">
        <v>0</v>
      </c>
      <c r="H660" s="490">
        <v>0</v>
      </c>
      <c r="I660" s="490">
        <v>0</v>
      </c>
      <c r="J660" s="490">
        <v>0</v>
      </c>
      <c r="K660" s="490">
        <v>0</v>
      </c>
      <c r="L660" s="490">
        <v>0</v>
      </c>
      <c r="M660" s="490">
        <v>0</v>
      </c>
      <c r="N660" s="490">
        <v>0</v>
      </c>
      <c r="O660" s="490">
        <v>0</v>
      </c>
      <c r="P660" s="490">
        <v>0</v>
      </c>
      <c r="Q660" s="490"/>
      <c r="R660" s="490"/>
      <c r="S660" s="490"/>
      <c r="T660" s="490"/>
      <c r="U660" s="490">
        <v>0</v>
      </c>
      <c r="V660" s="490"/>
      <c r="W660" s="490"/>
      <c r="X660" s="461">
        <f t="shared" si="23"/>
        <v>0</v>
      </c>
      <c r="Y660" s="1074"/>
      <c r="Z660" s="991"/>
    </row>
    <row r="661" spans="2:26" ht="16.5" customHeight="1" x14ac:dyDescent="0.25">
      <c r="B661" s="463"/>
      <c r="C661" s="464"/>
      <c r="D661" s="464"/>
      <c r="E661" s="465"/>
      <c r="F661" s="466"/>
      <c r="G661" s="466"/>
      <c r="H661" s="466"/>
      <c r="I661" s="466"/>
      <c r="J661" s="467"/>
      <c r="K661" s="467"/>
      <c r="L661" s="467"/>
      <c r="M661" s="467"/>
      <c r="N661" s="467"/>
      <c r="O661" s="467"/>
      <c r="P661" s="467"/>
      <c r="Q661" s="467"/>
      <c r="R661" s="467"/>
      <c r="S661" s="467"/>
      <c r="T661" s="467"/>
      <c r="U661" s="467"/>
      <c r="V661" s="467"/>
      <c r="W661" s="467"/>
      <c r="X661" s="467"/>
    </row>
    <row r="662" spans="2:26" ht="18.75" customHeight="1" x14ac:dyDescent="0.25">
      <c r="B662" s="463"/>
      <c r="C662" s="487" t="s">
        <v>1759</v>
      </c>
      <c r="D662" s="464"/>
      <c r="E662" s="465"/>
      <c r="F662" s="466"/>
      <c r="G662" s="466"/>
      <c r="H662" s="466"/>
      <c r="I662" s="466"/>
      <c r="J662" s="467"/>
      <c r="K662" s="467"/>
      <c r="L662" s="467"/>
      <c r="M662" s="467"/>
      <c r="N662" s="467"/>
      <c r="O662" s="467"/>
      <c r="P662" s="467"/>
      <c r="Q662" s="467"/>
      <c r="R662" s="467"/>
      <c r="S662" s="467"/>
      <c r="T662" s="467"/>
      <c r="U662" s="467"/>
      <c r="V662" s="467"/>
      <c r="W662" s="467"/>
      <c r="X662" s="467"/>
    </row>
    <row r="663" spans="2:26" ht="19.5" customHeight="1" x14ac:dyDescent="0.25">
      <c r="B663" s="463"/>
      <c r="C663" s="953" t="s">
        <v>1755</v>
      </c>
      <c r="D663" s="953"/>
      <c r="E663" s="953"/>
      <c r="F663" s="953"/>
      <c r="G663" s="953"/>
      <c r="H663" s="466"/>
      <c r="I663" s="466"/>
      <c r="J663" s="467"/>
      <c r="K663" s="467"/>
      <c r="L663" s="467"/>
      <c r="M663" s="467"/>
      <c r="N663" s="467"/>
      <c r="O663" s="467"/>
      <c r="P663" s="467"/>
      <c r="Q663" s="467"/>
      <c r="R663" s="467"/>
      <c r="S663" s="467"/>
      <c r="T663" s="467"/>
      <c r="U663" s="467"/>
      <c r="V663" s="467"/>
      <c r="W663" s="467"/>
      <c r="X663" s="467"/>
    </row>
    <row r="664" spans="2:26" ht="19.5" customHeight="1" x14ac:dyDescent="0.25">
      <c r="B664" s="463"/>
      <c r="C664" s="485" t="s">
        <v>1756</v>
      </c>
      <c r="D664" s="486" t="s">
        <v>1757</v>
      </c>
      <c r="E664" s="954" t="s">
        <v>1758</v>
      </c>
      <c r="F664" s="954"/>
      <c r="G664" s="954"/>
      <c r="H664" s="466"/>
      <c r="I664" s="466"/>
      <c r="J664" s="467"/>
      <c r="K664" s="467"/>
      <c r="L664" s="467"/>
      <c r="M664" s="467"/>
      <c r="N664" s="467"/>
      <c r="O664" s="467"/>
      <c r="P664" s="467"/>
      <c r="Q664" s="467"/>
      <c r="R664" s="467"/>
      <c r="S664" s="467"/>
      <c r="T664" s="467"/>
      <c r="U664" s="467"/>
      <c r="V664" s="467"/>
      <c r="W664" s="467"/>
      <c r="X664" s="467"/>
    </row>
    <row r="665" spans="2:26" ht="19.5" customHeight="1" x14ac:dyDescent="0.25">
      <c r="B665" s="463"/>
      <c r="C665" s="464"/>
      <c r="D665" s="464"/>
      <c r="E665" s="465"/>
      <c r="F665" s="466"/>
      <c r="G665" s="466"/>
      <c r="H665" s="466"/>
      <c r="I665" s="466"/>
      <c r="J665" s="467"/>
      <c r="K665" s="467"/>
      <c r="L665" s="467"/>
      <c r="M665" s="467"/>
      <c r="N665" s="467"/>
      <c r="O665" s="467"/>
      <c r="P665" s="467"/>
      <c r="Q665" s="467"/>
      <c r="R665" s="467"/>
      <c r="S665" s="467"/>
      <c r="T665" s="467"/>
      <c r="U665" s="467"/>
      <c r="V665" s="467"/>
      <c r="W665" s="467"/>
      <c r="X665" s="467"/>
    </row>
    <row r="666" spans="2:26" ht="19.5" customHeight="1" x14ac:dyDescent="0.25">
      <c r="B666" s="525" t="s">
        <v>2072</v>
      </c>
      <c r="C666" s="464"/>
      <c r="D666" s="464"/>
      <c r="E666" s="465"/>
      <c r="F666" s="466"/>
      <c r="G666" s="466"/>
      <c r="H666" s="466"/>
      <c r="I666" s="466"/>
      <c r="J666" s="467"/>
      <c r="K666" s="467"/>
      <c r="L666" s="467"/>
      <c r="M666" s="467"/>
      <c r="N666" s="467"/>
      <c r="O666" s="467"/>
      <c r="P666" s="467"/>
      <c r="Q666" s="467"/>
      <c r="R666" s="467"/>
      <c r="S666" s="467"/>
      <c r="T666" s="467"/>
      <c r="U666" s="467"/>
      <c r="V666" s="467"/>
      <c r="W666" s="467"/>
      <c r="X666" s="467"/>
    </row>
    <row r="667" spans="2:26" ht="19.5" customHeight="1" x14ac:dyDescent="0.25">
      <c r="B667" s="526" t="s">
        <v>2073</v>
      </c>
      <c r="C667" s="464"/>
      <c r="D667" s="464"/>
      <c r="E667" s="465"/>
      <c r="F667" s="466"/>
      <c r="G667" s="466"/>
      <c r="H667" s="466"/>
      <c r="I667" s="466"/>
      <c r="J667" s="467"/>
      <c r="K667" s="467"/>
      <c r="L667" s="467"/>
      <c r="M667" s="467"/>
      <c r="N667" s="467"/>
      <c r="O667" s="467"/>
      <c r="P667" s="467"/>
      <c r="Q667" s="467"/>
      <c r="R667" s="467"/>
      <c r="S667" s="467"/>
      <c r="T667" s="467"/>
      <c r="U667" s="467"/>
      <c r="V667" s="467"/>
      <c r="W667" s="467"/>
      <c r="X667" s="467"/>
    </row>
    <row r="668" spans="2:26" ht="19.5" customHeight="1" x14ac:dyDescent="0.25">
      <c r="B668" s="527" t="s">
        <v>2074</v>
      </c>
      <c r="C668" s="464"/>
      <c r="D668" s="464"/>
      <c r="E668" s="465"/>
      <c r="F668" s="466"/>
      <c r="G668" s="466"/>
      <c r="H668" s="466"/>
      <c r="I668" s="466"/>
      <c r="J668" s="467"/>
      <c r="K668" s="467"/>
      <c r="L668" s="467"/>
      <c r="M668" s="467"/>
      <c r="N668" s="467"/>
      <c r="O668" s="467"/>
      <c r="P668" s="467"/>
      <c r="Q668" s="467"/>
      <c r="R668" s="467"/>
      <c r="S668" s="467"/>
      <c r="T668" s="467"/>
      <c r="U668" s="467"/>
      <c r="V668" s="467"/>
      <c r="W668" s="467"/>
      <c r="X668" s="467"/>
    </row>
    <row r="669" spans="2:26" ht="19.5" customHeight="1" x14ac:dyDescent="0.25">
      <c r="B669" s="528" t="s">
        <v>2075</v>
      </c>
      <c r="C669" s="464"/>
      <c r="D669" s="464"/>
      <c r="E669" s="465"/>
      <c r="F669" s="466"/>
      <c r="G669" s="466"/>
      <c r="H669" s="466"/>
      <c r="I669" s="466"/>
      <c r="J669" s="467"/>
      <c r="K669" s="467"/>
      <c r="L669" s="467"/>
      <c r="M669" s="467"/>
      <c r="N669" s="467"/>
      <c r="O669" s="467"/>
      <c r="P669" s="467"/>
      <c r="Q669" s="467"/>
      <c r="R669" s="467"/>
      <c r="S669" s="467"/>
      <c r="T669" s="467"/>
      <c r="U669" s="467"/>
      <c r="V669" s="467"/>
      <c r="W669" s="467"/>
      <c r="X669" s="467"/>
    </row>
    <row r="670" spans="2:26" ht="19.5" customHeight="1" x14ac:dyDescent="0.25">
      <c r="B670" s="529" t="s">
        <v>2076</v>
      </c>
      <c r="C670" s="464"/>
      <c r="D670" s="464"/>
      <c r="E670" s="465"/>
      <c r="F670" s="466"/>
      <c r="G670" s="466"/>
      <c r="H670" s="466"/>
      <c r="I670" s="466"/>
      <c r="J670" s="467"/>
      <c r="K670" s="467"/>
      <c r="L670" s="467"/>
      <c r="M670" s="467"/>
      <c r="N670" s="467"/>
      <c r="O670" s="467"/>
      <c r="P670" s="467"/>
      <c r="Q670" s="467"/>
      <c r="R670" s="467"/>
      <c r="S670" s="467"/>
      <c r="T670" s="467"/>
      <c r="U670" s="467"/>
      <c r="V670" s="467"/>
      <c r="W670" s="467"/>
      <c r="X670" s="467"/>
    </row>
    <row r="671" spans="2:26" ht="19.5" customHeight="1" x14ac:dyDescent="0.25">
      <c r="B671" s="530" t="s">
        <v>2077</v>
      </c>
      <c r="C671" s="464"/>
      <c r="D671" s="464"/>
      <c r="E671" s="465"/>
      <c r="F671" s="466"/>
      <c r="G671" s="466"/>
      <c r="H671" s="466"/>
      <c r="I671" s="466"/>
      <c r="J671" s="467"/>
      <c r="K671" s="467"/>
      <c r="L671" s="467"/>
      <c r="M671" s="467"/>
      <c r="N671" s="467"/>
      <c r="O671" s="467"/>
      <c r="P671" s="467"/>
      <c r="Q671" s="467"/>
      <c r="R671" s="467"/>
      <c r="S671" s="467"/>
      <c r="T671" s="467"/>
      <c r="U671" s="467"/>
      <c r="V671" s="467"/>
      <c r="W671" s="467"/>
      <c r="X671" s="467"/>
    </row>
    <row r="672" spans="2:26" ht="19.5" customHeight="1" x14ac:dyDescent="0.25">
      <c r="B672" s="463"/>
      <c r="C672" s="464"/>
      <c r="D672" s="464"/>
      <c r="E672" s="465"/>
      <c r="F672" s="466"/>
      <c r="G672" s="466"/>
      <c r="H672" s="466"/>
      <c r="I672" s="466"/>
      <c r="J672" s="467"/>
      <c r="K672" s="467"/>
      <c r="L672" s="467"/>
      <c r="M672" s="467"/>
      <c r="N672" s="467"/>
      <c r="O672" s="467"/>
      <c r="P672" s="467"/>
      <c r="Q672" s="467"/>
      <c r="R672" s="467"/>
      <c r="S672" s="467"/>
      <c r="T672" s="467"/>
      <c r="U672" s="467"/>
      <c r="V672" s="467"/>
      <c r="W672" s="467"/>
      <c r="X672" s="467"/>
    </row>
    <row r="673" spans="2:24" ht="19.5" customHeight="1" x14ac:dyDescent="0.25">
      <c r="B673" s="463"/>
      <c r="C673" s="464"/>
      <c r="D673" s="464"/>
      <c r="E673" s="465"/>
      <c r="F673" s="466"/>
      <c r="G673" s="466"/>
      <c r="H673" s="466"/>
      <c r="I673" s="466"/>
      <c r="J673" s="467"/>
      <c r="K673" s="467"/>
      <c r="L673" s="467"/>
      <c r="M673" s="467"/>
      <c r="N673" s="467"/>
      <c r="O673" s="467"/>
      <c r="P673" s="467"/>
      <c r="Q673" s="467"/>
      <c r="R673" s="467"/>
      <c r="S673" s="467"/>
      <c r="T673" s="467"/>
      <c r="U673" s="467"/>
      <c r="V673" s="467"/>
      <c r="W673" s="467"/>
      <c r="X673" s="467"/>
    </row>
    <row r="674" spans="2:24" ht="19.5" customHeight="1" x14ac:dyDescent="0.25">
      <c r="B674" s="463"/>
      <c r="C674" s="464"/>
      <c r="D674" s="464"/>
      <c r="E674" s="465"/>
      <c r="F674" s="466"/>
      <c r="G674" s="466"/>
      <c r="H674" s="466"/>
      <c r="I674" s="466"/>
      <c r="J674" s="467"/>
      <c r="K674" s="467"/>
      <c r="L674" s="467"/>
      <c r="M674" s="467"/>
      <c r="N674" s="467"/>
      <c r="O674" s="467"/>
      <c r="P674" s="467"/>
      <c r="Q674" s="467"/>
      <c r="R674" s="467"/>
      <c r="S674" s="467"/>
      <c r="T674" s="467"/>
      <c r="U674" s="467"/>
      <c r="V674" s="467"/>
      <c r="W674" s="467"/>
      <c r="X674" s="467"/>
    </row>
    <row r="675" spans="2:24" ht="19.5" customHeight="1" x14ac:dyDescent="0.25">
      <c r="B675" s="463"/>
      <c r="C675" s="464"/>
      <c r="D675" s="464"/>
      <c r="E675" s="465"/>
      <c r="F675" s="466"/>
      <c r="G675" s="466"/>
      <c r="H675" s="466"/>
      <c r="I675" s="466"/>
      <c r="J675" s="467"/>
      <c r="K675" s="467"/>
      <c r="L675" s="467"/>
      <c r="M675" s="467"/>
      <c r="N675" s="467"/>
      <c r="O675" s="467"/>
      <c r="P675" s="467"/>
      <c r="Q675" s="467"/>
      <c r="R675" s="467"/>
      <c r="S675" s="467"/>
      <c r="T675" s="467"/>
      <c r="U675" s="467"/>
      <c r="V675" s="467"/>
      <c r="W675" s="467"/>
      <c r="X675" s="467"/>
    </row>
    <row r="676" spans="2:24" ht="19.5" customHeight="1" x14ac:dyDescent="0.25">
      <c r="B676" s="463"/>
      <c r="C676" s="464"/>
      <c r="D676" s="464"/>
      <c r="E676" s="465"/>
      <c r="F676" s="466"/>
      <c r="G676" s="466"/>
      <c r="H676" s="466"/>
      <c r="I676" s="466"/>
      <c r="J676" s="467"/>
      <c r="K676" s="467"/>
      <c r="L676" s="467"/>
      <c r="M676" s="467"/>
      <c r="N676" s="467"/>
      <c r="O676" s="467"/>
      <c r="P676" s="467"/>
      <c r="Q676" s="467"/>
      <c r="R676" s="467"/>
      <c r="S676" s="467"/>
      <c r="T676" s="467"/>
      <c r="U676" s="467"/>
      <c r="V676" s="467"/>
      <c r="W676" s="467"/>
      <c r="X676" s="467"/>
    </row>
    <row r="677" spans="2:24" ht="19.5" customHeight="1" x14ac:dyDescent="0.25">
      <c r="B677" s="463"/>
      <c r="C677" s="464"/>
      <c r="D677" s="464"/>
      <c r="E677" s="465"/>
      <c r="F677" s="466"/>
      <c r="G677" s="466"/>
      <c r="H677" s="466"/>
      <c r="I677" s="466"/>
      <c r="J677" s="467"/>
      <c r="K677" s="467"/>
      <c r="L677" s="467"/>
      <c r="M677" s="467"/>
      <c r="N677" s="467"/>
      <c r="O677" s="467"/>
      <c r="P677" s="467"/>
      <c r="Q677" s="467"/>
      <c r="R677" s="467"/>
      <c r="S677" s="467"/>
      <c r="T677" s="467"/>
      <c r="U677" s="467"/>
      <c r="V677" s="467"/>
      <c r="W677" s="467"/>
      <c r="X677" s="467"/>
    </row>
    <row r="678" spans="2:24" ht="19.5" customHeight="1" x14ac:dyDescent="0.25">
      <c r="B678" s="463"/>
      <c r="C678" s="464"/>
      <c r="D678" s="464"/>
      <c r="E678" s="465"/>
      <c r="F678" s="466"/>
      <c r="G678" s="466"/>
      <c r="H678" s="466"/>
      <c r="I678" s="466"/>
      <c r="J678" s="467"/>
      <c r="K678" s="467"/>
      <c r="L678" s="467"/>
      <c r="M678" s="467"/>
      <c r="N678" s="467"/>
      <c r="O678" s="467"/>
      <c r="P678" s="467"/>
      <c r="Q678" s="467"/>
      <c r="R678" s="467"/>
      <c r="S678" s="467"/>
      <c r="T678" s="467"/>
      <c r="U678" s="467"/>
      <c r="V678" s="467"/>
      <c r="W678" s="467"/>
      <c r="X678" s="467"/>
    </row>
    <row r="679" spans="2:24" ht="19.5" customHeight="1" x14ac:dyDescent="0.25">
      <c r="B679" s="463"/>
      <c r="C679" s="464"/>
      <c r="D679" s="464"/>
      <c r="E679" s="465"/>
      <c r="F679" s="466"/>
      <c r="G679" s="466"/>
      <c r="H679" s="466"/>
      <c r="I679" s="466"/>
      <c r="J679" s="467"/>
      <c r="K679" s="467"/>
      <c r="L679" s="467"/>
      <c r="M679" s="467"/>
      <c r="N679" s="467"/>
      <c r="O679" s="467"/>
      <c r="P679" s="467"/>
      <c r="Q679" s="467"/>
      <c r="R679" s="467"/>
      <c r="S679" s="467"/>
      <c r="T679" s="467"/>
      <c r="U679" s="467"/>
      <c r="V679" s="467"/>
      <c r="W679" s="467"/>
      <c r="X679" s="467"/>
    </row>
    <row r="680" spans="2:24" ht="19.5" customHeight="1" x14ac:dyDescent="0.25">
      <c r="B680" s="463"/>
      <c r="C680" s="464"/>
      <c r="D680" s="464"/>
      <c r="E680" s="465"/>
      <c r="F680" s="466"/>
      <c r="G680" s="466"/>
      <c r="H680" s="466"/>
      <c r="I680" s="466"/>
      <c r="J680" s="467"/>
      <c r="K680" s="467"/>
      <c r="L680" s="467"/>
      <c r="M680" s="467"/>
      <c r="N680" s="467"/>
      <c r="O680" s="467"/>
      <c r="P680" s="467"/>
      <c r="Q680" s="467"/>
      <c r="R680" s="467"/>
      <c r="S680" s="467"/>
      <c r="T680" s="467"/>
      <c r="U680" s="467"/>
      <c r="V680" s="467"/>
      <c r="W680" s="467"/>
      <c r="X680" s="467"/>
    </row>
    <row r="681" spans="2:24" x14ac:dyDescent="0.25">
      <c r="B681" s="468"/>
      <c r="C681" s="464"/>
      <c r="D681" s="464"/>
      <c r="E681" s="465"/>
      <c r="F681" s="466"/>
      <c r="G681" s="466"/>
      <c r="H681" s="466"/>
      <c r="I681" s="466"/>
      <c r="J681" s="467"/>
      <c r="K681" s="467"/>
      <c r="L681" s="467"/>
      <c r="M681" s="467"/>
      <c r="N681" s="467"/>
      <c r="O681" s="467"/>
      <c r="P681" s="467"/>
      <c r="Q681" s="467"/>
      <c r="R681" s="467"/>
      <c r="S681" s="467"/>
      <c r="T681" s="467"/>
      <c r="U681" s="467"/>
      <c r="V681" s="467"/>
      <c r="W681" s="467"/>
      <c r="X681" s="467"/>
    </row>
    <row r="682" spans="2:24" x14ac:dyDescent="0.25">
      <c r="C682" s="464"/>
      <c r="D682" s="464"/>
      <c r="E682" s="465"/>
      <c r="F682" s="466"/>
      <c r="G682" s="466"/>
      <c r="H682" s="466"/>
      <c r="I682" s="466"/>
      <c r="J682" s="467"/>
      <c r="K682" s="467"/>
      <c r="L682" s="467"/>
      <c r="M682" s="467"/>
      <c r="N682" s="467"/>
      <c r="O682" s="467"/>
      <c r="P682" s="467"/>
      <c r="Q682" s="467"/>
      <c r="R682" s="467"/>
      <c r="S682" s="467"/>
      <c r="T682" s="467"/>
      <c r="U682" s="467"/>
      <c r="V682" s="467"/>
      <c r="W682" s="467"/>
      <c r="X682" s="467"/>
    </row>
    <row r="683" spans="2:24" x14ac:dyDescent="0.25">
      <c r="C683" s="469"/>
      <c r="D683" s="469"/>
      <c r="O683" s="443"/>
    </row>
    <row r="684" spans="2:24" x14ac:dyDescent="0.25">
      <c r="O684" s="443"/>
    </row>
    <row r="685" spans="2:24" x14ac:dyDescent="0.25">
      <c r="O685" s="443"/>
    </row>
    <row r="686" spans="2:24" x14ac:dyDescent="0.25">
      <c r="O686" s="443"/>
    </row>
    <row r="687" spans="2:24" x14ac:dyDescent="0.25">
      <c r="O687" s="443"/>
    </row>
    <row r="688" spans="2:24" x14ac:dyDescent="0.25">
      <c r="O688" s="443"/>
    </row>
    <row r="689" spans="2:20" x14ac:dyDescent="0.25">
      <c r="O689" s="443"/>
    </row>
    <row r="690" spans="2:20" x14ac:dyDescent="0.25">
      <c r="O690" s="443"/>
    </row>
    <row r="691" spans="2:20" x14ac:dyDescent="0.25">
      <c r="O691" s="443"/>
    </row>
    <row r="692" spans="2:20" x14ac:dyDescent="0.25">
      <c r="O692" s="443"/>
    </row>
    <row r="693" spans="2:20" x14ac:dyDescent="0.25">
      <c r="C693" s="425"/>
      <c r="D693" s="425"/>
      <c r="E693" s="425"/>
    </row>
    <row r="694" spans="2:20" ht="7.5" customHeight="1" x14ac:dyDescent="0.25">
      <c r="C694" s="758" t="s">
        <v>1644</v>
      </c>
      <c r="D694" s="758"/>
      <c r="E694" s="758"/>
      <c r="F694" s="758"/>
      <c r="G694" s="946" t="s">
        <v>1728</v>
      </c>
      <c r="H694" s="946"/>
      <c r="I694" s="946"/>
      <c r="J694" s="946"/>
      <c r="K694" s="946"/>
      <c r="L694" s="946"/>
      <c r="M694" s="946"/>
      <c r="N694" s="946"/>
      <c r="O694" s="946"/>
      <c r="P694" s="946"/>
      <c r="Q694" s="541"/>
      <c r="R694" s="541"/>
      <c r="S694" s="541"/>
      <c r="T694" s="541"/>
    </row>
    <row r="695" spans="2:20" ht="15" customHeight="1" x14ac:dyDescent="0.25">
      <c r="C695" s="427"/>
      <c r="D695" s="427"/>
      <c r="E695" s="427"/>
      <c r="F695" s="427"/>
      <c r="G695" s="946"/>
      <c r="H695" s="946"/>
      <c r="I695" s="946"/>
      <c r="J695" s="946"/>
      <c r="K695" s="946"/>
      <c r="L695" s="946"/>
      <c r="M695" s="946"/>
      <c r="N695" s="946"/>
      <c r="O695" s="946"/>
      <c r="P695" s="946"/>
      <c r="Q695" s="541"/>
      <c r="R695" s="541"/>
      <c r="S695" s="541"/>
      <c r="T695" s="541"/>
    </row>
    <row r="696" spans="2:20" x14ac:dyDescent="0.25">
      <c r="C696" s="427"/>
      <c r="D696" s="427"/>
      <c r="E696" s="427"/>
      <c r="F696" s="427"/>
      <c r="G696" s="428"/>
      <c r="H696" s="428"/>
      <c r="I696" s="428"/>
      <c r="J696" s="428"/>
      <c r="K696" s="428"/>
      <c r="L696" s="428"/>
      <c r="M696" s="428"/>
    </row>
    <row r="697" spans="2:20" ht="8.25" customHeight="1" x14ac:dyDescent="0.25">
      <c r="C697" s="426" t="s">
        <v>1646</v>
      </c>
      <c r="D697" s="426"/>
      <c r="E697" s="426"/>
      <c r="F697" s="963" t="s">
        <v>1729</v>
      </c>
      <c r="G697" s="963"/>
      <c r="H697" s="963"/>
      <c r="I697" s="963"/>
      <c r="J697" s="963"/>
      <c r="K697" s="963"/>
      <c r="L697" s="963"/>
      <c r="M697" s="963"/>
      <c r="N697" s="963"/>
      <c r="O697" s="963"/>
      <c r="P697" s="963"/>
      <c r="Q697" s="540"/>
      <c r="R697" s="540"/>
      <c r="S697" s="540"/>
      <c r="T697" s="540"/>
    </row>
    <row r="698" spans="2:20" x14ac:dyDescent="0.25">
      <c r="C698" s="425"/>
      <c r="D698" s="425"/>
      <c r="E698" s="425"/>
      <c r="F698" s="963"/>
      <c r="G698" s="963"/>
      <c r="H698" s="963"/>
      <c r="I698" s="963"/>
      <c r="J698" s="963"/>
      <c r="K698" s="963"/>
      <c r="L698" s="963"/>
      <c r="M698" s="963"/>
      <c r="N698" s="963"/>
      <c r="O698" s="963"/>
      <c r="P698" s="963"/>
      <c r="Q698" s="540"/>
      <c r="R698" s="540"/>
      <c r="S698" s="540"/>
      <c r="T698" s="540"/>
    </row>
    <row r="699" spans="2:20" ht="7.5" customHeight="1" x14ac:dyDescent="0.25">
      <c r="C699" s="425"/>
      <c r="D699" s="425"/>
      <c r="E699" s="425"/>
    </row>
    <row r="700" spans="2:20" ht="19.5" customHeight="1" x14ac:dyDescent="0.25">
      <c r="F700" s="431" t="s">
        <v>1647</v>
      </c>
      <c r="G700" s="430">
        <v>2019</v>
      </c>
      <c r="H700" s="430"/>
      <c r="I700" s="430"/>
    </row>
    <row r="701" spans="2:20" ht="15.75" thickBot="1" x14ac:dyDescent="0.3">
      <c r="F701" s="431"/>
      <c r="G701" s="432"/>
      <c r="H701" s="432"/>
      <c r="I701" s="432"/>
    </row>
    <row r="702" spans="2:20" ht="15" customHeight="1" thickBot="1" x14ac:dyDescent="0.3">
      <c r="B702" s="419">
        <v>1</v>
      </c>
      <c r="C702" s="964" t="s">
        <v>1730</v>
      </c>
      <c r="D702" s="965"/>
      <c r="E702" s="965"/>
      <c r="F702" s="965"/>
      <c r="G702" s="965"/>
      <c r="H702" s="965"/>
      <c r="I702" s="965"/>
      <c r="J702" s="965"/>
      <c r="K702" s="966"/>
      <c r="L702" s="470"/>
      <c r="M702" s="470"/>
      <c r="O702" s="975" t="s">
        <v>1655</v>
      </c>
      <c r="P702" s="976"/>
      <c r="Q702" s="553"/>
      <c r="R702" s="553"/>
      <c r="S702" s="553"/>
      <c r="T702" s="553"/>
    </row>
    <row r="703" spans="2:20" ht="15" customHeight="1" x14ac:dyDescent="0.25">
      <c r="B703" s="419">
        <v>2</v>
      </c>
      <c r="C703" s="471" t="s">
        <v>1731</v>
      </c>
      <c r="D703" s="471"/>
      <c r="E703" s="471"/>
      <c r="F703" s="471" t="s">
        <v>1649</v>
      </c>
      <c r="G703" s="472" t="s">
        <v>1650</v>
      </c>
      <c r="H703" s="472"/>
      <c r="I703" s="472"/>
      <c r="J703" s="472" t="s">
        <v>1651</v>
      </c>
      <c r="K703" s="472" t="s">
        <v>1652</v>
      </c>
      <c r="L703" s="473"/>
      <c r="M703" s="473"/>
    </row>
    <row r="704" spans="2:20" ht="29.25" customHeight="1" x14ac:dyDescent="0.25">
      <c r="B704" s="419">
        <v>3</v>
      </c>
      <c r="C704" s="474" t="s">
        <v>1732</v>
      </c>
      <c r="D704" s="474"/>
      <c r="E704" s="474"/>
      <c r="F704" s="475">
        <v>9</v>
      </c>
      <c r="G704" s="476"/>
      <c r="H704" s="476"/>
      <c r="I704" s="476"/>
      <c r="J704" s="476"/>
      <c r="K704" s="476"/>
      <c r="L704" s="511"/>
      <c r="M704" s="511"/>
      <c r="O704" s="969" t="s">
        <v>1733</v>
      </c>
      <c r="P704" s="970"/>
      <c r="Q704" s="546"/>
      <c r="R704" s="546"/>
      <c r="S704" s="546"/>
      <c r="T704" s="546"/>
    </row>
    <row r="705" spans="2:20" ht="24" customHeight="1" x14ac:dyDescent="0.25">
      <c r="B705" s="419">
        <v>4</v>
      </c>
      <c r="C705" s="474" t="s">
        <v>1734</v>
      </c>
      <c r="D705" s="474"/>
      <c r="E705" s="474"/>
      <c r="F705" s="475">
        <v>3</v>
      </c>
      <c r="G705" s="476"/>
      <c r="H705" s="476"/>
      <c r="I705" s="476"/>
      <c r="J705" s="476"/>
      <c r="K705" s="476"/>
      <c r="L705" s="511"/>
      <c r="M705" s="511"/>
      <c r="O705" s="971"/>
      <c r="P705" s="972"/>
      <c r="Q705" s="546"/>
      <c r="R705" s="546"/>
      <c r="S705" s="546"/>
      <c r="T705" s="546"/>
    </row>
    <row r="706" spans="2:20" ht="37.5" customHeight="1" x14ac:dyDescent="0.25">
      <c r="B706" s="419">
        <v>5</v>
      </c>
      <c r="C706" s="437" t="s">
        <v>1735</v>
      </c>
      <c r="D706" s="437"/>
      <c r="E706" s="437"/>
      <c r="F706" s="475">
        <v>59</v>
      </c>
      <c r="G706" s="476"/>
      <c r="H706" s="476"/>
      <c r="I706" s="476"/>
      <c r="J706" s="476"/>
      <c r="K706" s="476"/>
      <c r="L706" s="511"/>
      <c r="M706" s="511"/>
      <c r="O706" s="971"/>
      <c r="P706" s="972"/>
      <c r="Q706" s="546"/>
      <c r="R706" s="546"/>
      <c r="S706" s="546"/>
      <c r="T706" s="546"/>
    </row>
    <row r="707" spans="2:20" ht="39" customHeight="1" x14ac:dyDescent="0.25">
      <c r="B707" s="419">
        <v>6</v>
      </c>
      <c r="C707" s="437" t="s">
        <v>1736</v>
      </c>
      <c r="D707" s="437"/>
      <c r="E707" s="437"/>
      <c r="F707" s="475">
        <v>59</v>
      </c>
      <c r="G707" s="476"/>
      <c r="H707" s="476"/>
      <c r="I707" s="476"/>
      <c r="J707" s="476"/>
      <c r="K707" s="476"/>
      <c r="L707" s="511"/>
      <c r="M707" s="511"/>
      <c r="O707" s="971"/>
      <c r="P707" s="972"/>
      <c r="Q707" s="546"/>
      <c r="R707" s="546"/>
      <c r="S707" s="546"/>
      <c r="T707" s="546"/>
    </row>
    <row r="708" spans="2:20" ht="41.25" customHeight="1" x14ac:dyDescent="0.25">
      <c r="B708" s="419">
        <v>7</v>
      </c>
      <c r="C708" s="437" t="s">
        <v>1737</v>
      </c>
      <c r="D708" s="437"/>
      <c r="E708" s="437"/>
      <c r="F708" s="475">
        <v>4</v>
      </c>
      <c r="G708" s="476"/>
      <c r="H708" s="476"/>
      <c r="I708" s="476"/>
      <c r="J708" s="476"/>
      <c r="K708" s="476"/>
      <c r="L708" s="511"/>
      <c r="M708" s="511"/>
      <c r="O708" s="971"/>
      <c r="P708" s="972"/>
      <c r="Q708" s="546"/>
      <c r="R708" s="546"/>
      <c r="S708" s="546"/>
      <c r="T708" s="546"/>
    </row>
    <row r="709" spans="2:20" ht="25.5" customHeight="1" x14ac:dyDescent="0.25">
      <c r="B709" s="419">
        <v>8</v>
      </c>
      <c r="C709" s="437" t="s">
        <v>1738</v>
      </c>
      <c r="D709" s="437"/>
      <c r="E709" s="437"/>
      <c r="F709" s="475">
        <v>3</v>
      </c>
      <c r="G709" s="476"/>
      <c r="H709" s="476"/>
      <c r="I709" s="476"/>
      <c r="J709" s="476"/>
      <c r="K709" s="476"/>
      <c r="L709" s="511"/>
      <c r="M709" s="511"/>
      <c r="O709" s="971"/>
      <c r="P709" s="972"/>
      <c r="Q709" s="546"/>
      <c r="R709" s="546"/>
      <c r="S709" s="546"/>
      <c r="T709" s="546"/>
    </row>
    <row r="710" spans="2:20" ht="32.25" customHeight="1" x14ac:dyDescent="0.25">
      <c r="B710" s="419">
        <v>9</v>
      </c>
      <c r="C710" s="437" t="s">
        <v>1739</v>
      </c>
      <c r="D710" s="437"/>
      <c r="E710" s="437"/>
      <c r="F710" s="475">
        <v>1</v>
      </c>
      <c r="G710" s="476"/>
      <c r="H710" s="476"/>
      <c r="I710" s="476"/>
      <c r="J710" s="476"/>
      <c r="K710" s="476"/>
      <c r="L710" s="511"/>
      <c r="M710" s="511"/>
      <c r="O710" s="971"/>
      <c r="P710" s="972"/>
      <c r="Q710" s="546"/>
      <c r="R710" s="546"/>
      <c r="S710" s="546"/>
      <c r="T710" s="546"/>
    </row>
    <row r="711" spans="2:20" ht="25.5" customHeight="1" x14ac:dyDescent="0.25">
      <c r="B711" s="419">
        <v>10</v>
      </c>
      <c r="C711" s="437" t="s">
        <v>1740</v>
      </c>
      <c r="D711" s="437"/>
      <c r="E711" s="437"/>
      <c r="F711" s="475">
        <v>0</v>
      </c>
      <c r="G711" s="476"/>
      <c r="H711" s="476"/>
      <c r="I711" s="476"/>
      <c r="J711" s="476"/>
      <c r="K711" s="476"/>
      <c r="L711" s="511"/>
      <c r="M711" s="511"/>
      <c r="O711" s="971"/>
      <c r="P711" s="972"/>
      <c r="Q711" s="546"/>
      <c r="R711" s="546"/>
      <c r="S711" s="546"/>
      <c r="T711" s="546"/>
    </row>
    <row r="712" spans="2:20" ht="30" customHeight="1" x14ac:dyDescent="0.25">
      <c r="B712" s="419">
        <v>11</v>
      </c>
      <c r="C712" s="437" t="s">
        <v>1741</v>
      </c>
      <c r="D712" s="437"/>
      <c r="E712" s="437"/>
      <c r="F712" s="475">
        <v>1</v>
      </c>
      <c r="G712" s="476"/>
      <c r="H712" s="476"/>
      <c r="I712" s="476"/>
      <c r="J712" s="476"/>
      <c r="K712" s="476"/>
      <c r="L712" s="511"/>
      <c r="M712" s="511"/>
      <c r="O712" s="971"/>
      <c r="P712" s="972"/>
      <c r="Q712" s="546"/>
      <c r="R712" s="546"/>
      <c r="S712" s="546"/>
      <c r="T712" s="546"/>
    </row>
    <row r="713" spans="2:20" ht="27" customHeight="1" x14ac:dyDescent="0.25">
      <c r="B713" s="419">
        <v>12</v>
      </c>
      <c r="C713" s="437" t="s">
        <v>1742</v>
      </c>
      <c r="D713" s="437"/>
      <c r="E713" s="437"/>
      <c r="F713" s="475">
        <v>0</v>
      </c>
      <c r="G713" s="476"/>
      <c r="H713" s="476"/>
      <c r="I713" s="476"/>
      <c r="J713" s="476"/>
      <c r="K713" s="476"/>
      <c r="L713" s="511"/>
      <c r="M713" s="511"/>
      <c r="O713" s="971"/>
      <c r="P713" s="972"/>
      <c r="Q713" s="546"/>
      <c r="R713" s="546"/>
      <c r="S713" s="546"/>
      <c r="T713" s="546"/>
    </row>
    <row r="714" spans="2:20" ht="24" x14ac:dyDescent="0.25">
      <c r="B714" s="419">
        <v>13</v>
      </c>
      <c r="C714" s="437" t="s">
        <v>1743</v>
      </c>
      <c r="D714" s="437"/>
      <c r="E714" s="437"/>
      <c r="F714" s="475">
        <v>5</v>
      </c>
      <c r="G714" s="476"/>
      <c r="H714" s="476"/>
      <c r="I714" s="476"/>
      <c r="J714" s="476"/>
      <c r="K714" s="476"/>
      <c r="L714" s="511"/>
      <c r="M714" s="511"/>
      <c r="O714" s="971"/>
      <c r="P714" s="972"/>
      <c r="Q714" s="546"/>
      <c r="R714" s="546"/>
      <c r="S714" s="546"/>
      <c r="T714" s="546"/>
    </row>
    <row r="715" spans="2:20" ht="26.25" customHeight="1" x14ac:dyDescent="0.25">
      <c r="B715" s="419">
        <v>14</v>
      </c>
      <c r="C715" s="437" t="s">
        <v>1744</v>
      </c>
      <c r="D715" s="437"/>
      <c r="E715" s="437"/>
      <c r="F715" s="475">
        <v>2</v>
      </c>
      <c r="G715" s="476"/>
      <c r="H715" s="476"/>
      <c r="I715" s="476"/>
      <c r="J715" s="476"/>
      <c r="K715" s="476"/>
      <c r="L715" s="511"/>
      <c r="M715" s="511"/>
      <c r="O715" s="971"/>
      <c r="P715" s="972"/>
      <c r="Q715" s="546"/>
      <c r="R715" s="546"/>
      <c r="S715" s="546"/>
      <c r="T715" s="546"/>
    </row>
    <row r="716" spans="2:20" ht="38.25" customHeight="1" x14ac:dyDescent="0.25">
      <c r="B716" s="419">
        <v>15</v>
      </c>
      <c r="C716" s="437" t="s">
        <v>1745</v>
      </c>
      <c r="D716" s="437"/>
      <c r="E716" s="437"/>
      <c r="F716" s="475">
        <v>1</v>
      </c>
      <c r="G716" s="476"/>
      <c r="H716" s="476"/>
      <c r="I716" s="476"/>
      <c r="J716" s="476"/>
      <c r="K716" s="476"/>
      <c r="L716" s="511"/>
      <c r="M716" s="511"/>
      <c r="O716" s="971"/>
      <c r="P716" s="972"/>
      <c r="Q716" s="546"/>
      <c r="R716" s="546"/>
      <c r="S716" s="546"/>
      <c r="T716" s="546"/>
    </row>
    <row r="717" spans="2:20" ht="42" customHeight="1" x14ac:dyDescent="0.25">
      <c r="B717" s="419">
        <v>16</v>
      </c>
      <c r="C717" s="437" t="s">
        <v>1746</v>
      </c>
      <c r="D717" s="437"/>
      <c r="E717" s="437"/>
      <c r="F717" s="475">
        <v>1</v>
      </c>
      <c r="G717" s="476"/>
      <c r="H717" s="476"/>
      <c r="I717" s="476"/>
      <c r="J717" s="476"/>
      <c r="K717" s="476"/>
      <c r="L717" s="511"/>
      <c r="M717" s="511"/>
      <c r="O717" s="971"/>
      <c r="P717" s="972"/>
      <c r="Q717" s="546"/>
      <c r="R717" s="546"/>
      <c r="S717" s="546"/>
      <c r="T717" s="546"/>
    </row>
    <row r="718" spans="2:20" ht="36" x14ac:dyDescent="0.25">
      <c r="C718" s="437" t="s">
        <v>1747</v>
      </c>
      <c r="D718" s="437"/>
      <c r="E718" s="437"/>
      <c r="F718" s="475">
        <v>3</v>
      </c>
      <c r="G718" s="476"/>
      <c r="H718" s="476"/>
      <c r="I718" s="476"/>
      <c r="J718" s="476"/>
      <c r="K718" s="476"/>
      <c r="L718" s="511"/>
      <c r="M718" s="511"/>
      <c r="O718" s="971"/>
      <c r="P718" s="972"/>
      <c r="Q718" s="546"/>
      <c r="R718" s="546"/>
      <c r="S718" s="546"/>
      <c r="T718" s="546"/>
    </row>
    <row r="719" spans="2:20" ht="48" x14ac:dyDescent="0.25">
      <c r="C719" s="437" t="s">
        <v>1748</v>
      </c>
      <c r="D719" s="437"/>
      <c r="E719" s="437"/>
      <c r="F719" s="475">
        <v>2</v>
      </c>
      <c r="G719" s="476"/>
      <c r="H719" s="476"/>
      <c r="I719" s="476"/>
      <c r="J719" s="476"/>
      <c r="K719" s="476"/>
      <c r="L719" s="511"/>
      <c r="M719" s="511"/>
      <c r="O719" s="971"/>
      <c r="P719" s="972"/>
      <c r="Q719" s="546"/>
      <c r="R719" s="546"/>
      <c r="S719" s="546"/>
      <c r="T719" s="546"/>
    </row>
    <row r="720" spans="2:20" x14ac:dyDescent="0.25">
      <c r="C720" s="471" t="s">
        <v>1749</v>
      </c>
      <c r="D720" s="471"/>
      <c r="E720" s="471"/>
      <c r="F720" s="471">
        <v>0.51600000000000001</v>
      </c>
      <c r="G720" s="471">
        <v>0</v>
      </c>
      <c r="H720" s="471"/>
      <c r="I720" s="471"/>
      <c r="J720" s="471">
        <v>0</v>
      </c>
      <c r="K720" s="471">
        <v>0</v>
      </c>
      <c r="L720" s="477"/>
      <c r="M720" s="477"/>
      <c r="O720" s="973"/>
      <c r="P720" s="974"/>
      <c r="Q720" s="546"/>
      <c r="R720" s="546"/>
      <c r="S720" s="546"/>
      <c r="T720" s="546"/>
    </row>
    <row r="721" spans="3:20" x14ac:dyDescent="0.25">
      <c r="O721" s="443"/>
    </row>
    <row r="722" spans="3:20" x14ac:dyDescent="0.25">
      <c r="O722" s="443"/>
    </row>
    <row r="724" spans="3:20" x14ac:dyDescent="0.25">
      <c r="C724" s="425"/>
      <c r="D724" s="425"/>
      <c r="E724" s="425"/>
    </row>
    <row r="725" spans="3:20" x14ac:dyDescent="0.25">
      <c r="C725" s="758" t="s">
        <v>1644</v>
      </c>
      <c r="D725" s="758"/>
      <c r="E725" s="758"/>
      <c r="F725" s="758"/>
      <c r="G725" s="946"/>
      <c r="H725" s="946"/>
      <c r="I725" s="946"/>
      <c r="J725" s="946"/>
      <c r="K725" s="946"/>
      <c r="L725" s="946"/>
      <c r="M725" s="946"/>
      <c r="N725" s="946"/>
      <c r="O725" s="946"/>
      <c r="P725" s="946"/>
      <c r="Q725" s="541"/>
      <c r="R725" s="541"/>
      <c r="S725" s="541"/>
      <c r="T725" s="541"/>
    </row>
    <row r="726" spans="3:20" x14ac:dyDescent="0.25">
      <c r="C726" s="427"/>
      <c r="D726" s="427"/>
      <c r="E726" s="427"/>
      <c r="F726" s="427"/>
      <c r="G726" s="946"/>
      <c r="H726" s="946"/>
      <c r="I726" s="946"/>
      <c r="J726" s="946"/>
      <c r="K726" s="946"/>
      <c r="L726" s="946"/>
      <c r="M726" s="946"/>
      <c r="N726" s="946"/>
      <c r="O726" s="946"/>
      <c r="P726" s="946"/>
      <c r="Q726" s="541"/>
      <c r="R726" s="541"/>
      <c r="S726" s="541"/>
      <c r="T726" s="541"/>
    </row>
    <row r="727" spans="3:20" x14ac:dyDescent="0.25">
      <c r="C727" s="427"/>
      <c r="D727" s="427"/>
      <c r="E727" s="427"/>
      <c r="F727" s="427"/>
      <c r="G727" s="428"/>
      <c r="H727" s="428"/>
      <c r="I727" s="428"/>
      <c r="J727" s="428"/>
      <c r="K727" s="428"/>
      <c r="L727" s="428"/>
      <c r="M727" s="428"/>
    </row>
    <row r="728" spans="3:20" x14ac:dyDescent="0.25">
      <c r="C728" s="426" t="s">
        <v>1646</v>
      </c>
      <c r="D728" s="426"/>
      <c r="E728" s="426"/>
      <c r="F728" s="963"/>
      <c r="G728" s="963"/>
      <c r="H728" s="963"/>
      <c r="I728" s="963"/>
      <c r="J728" s="963"/>
      <c r="K728" s="963"/>
      <c r="L728" s="963"/>
      <c r="M728" s="963"/>
      <c r="N728" s="963"/>
      <c r="O728" s="963"/>
      <c r="P728" s="963"/>
      <c r="Q728" s="540"/>
      <c r="R728" s="540"/>
      <c r="S728" s="540"/>
      <c r="T728" s="540"/>
    </row>
    <row r="729" spans="3:20" x14ac:dyDescent="0.25">
      <c r="C729" s="425"/>
      <c r="D729" s="425"/>
      <c r="E729" s="425"/>
      <c r="F729" s="963"/>
      <c r="G729" s="963"/>
      <c r="H729" s="963"/>
      <c r="I729" s="963"/>
      <c r="J729" s="963"/>
      <c r="K729" s="963"/>
      <c r="L729" s="963"/>
      <c r="M729" s="963"/>
      <c r="N729" s="963"/>
      <c r="O729" s="963"/>
      <c r="P729" s="963"/>
      <c r="Q729" s="540"/>
      <c r="R729" s="540"/>
      <c r="S729" s="540"/>
      <c r="T729" s="540"/>
    </row>
    <row r="730" spans="3:20" x14ac:dyDescent="0.25">
      <c r="C730" s="425"/>
      <c r="D730" s="425"/>
      <c r="E730" s="425"/>
    </row>
    <row r="731" spans="3:20" ht="16.5" customHeight="1" x14ac:dyDescent="0.25">
      <c r="F731" s="431" t="s">
        <v>1647</v>
      </c>
      <c r="G731" s="430">
        <v>2016</v>
      </c>
      <c r="H731" s="430"/>
      <c r="I731" s="430"/>
    </row>
    <row r="732" spans="3:20" ht="15.75" thickBot="1" x14ac:dyDescent="0.3">
      <c r="F732" s="431"/>
      <c r="G732" s="432"/>
      <c r="H732" s="432"/>
      <c r="I732" s="432"/>
    </row>
    <row r="733" spans="3:20" ht="16.5" thickBot="1" x14ac:dyDescent="0.3">
      <c r="C733" s="964" t="s">
        <v>1730</v>
      </c>
      <c r="D733" s="965"/>
      <c r="E733" s="965"/>
      <c r="F733" s="965"/>
      <c r="G733" s="965"/>
      <c r="H733" s="965"/>
      <c r="I733" s="965"/>
      <c r="J733" s="965"/>
      <c r="K733" s="966"/>
      <c r="L733" s="470"/>
      <c r="M733" s="470"/>
      <c r="O733" s="967" t="s">
        <v>1655</v>
      </c>
      <c r="P733" s="968"/>
      <c r="Q733" s="545"/>
      <c r="R733" s="545"/>
      <c r="S733" s="545"/>
      <c r="T733" s="545"/>
    </row>
    <row r="734" spans="3:20" x14ac:dyDescent="0.25">
      <c r="C734" s="434" t="s">
        <v>1731</v>
      </c>
      <c r="D734" s="434"/>
      <c r="E734" s="434"/>
      <c r="F734" s="434" t="s">
        <v>1649</v>
      </c>
      <c r="G734" s="478" t="s">
        <v>1650</v>
      </c>
      <c r="H734" s="478"/>
      <c r="I734" s="478"/>
      <c r="J734" s="478" t="s">
        <v>1651</v>
      </c>
      <c r="K734" s="478" t="s">
        <v>1652</v>
      </c>
      <c r="L734" s="479"/>
      <c r="M734" s="479"/>
    </row>
    <row r="735" spans="3:20" x14ac:dyDescent="0.25">
      <c r="C735" s="474" t="s">
        <v>1750</v>
      </c>
      <c r="D735" s="474"/>
      <c r="E735" s="474"/>
      <c r="F735" s="475"/>
      <c r="G735" s="476"/>
      <c r="H735" s="476"/>
      <c r="I735" s="476"/>
      <c r="J735" s="476"/>
      <c r="K735" s="476"/>
      <c r="L735" s="511"/>
      <c r="M735" s="511"/>
      <c r="O735" s="969"/>
      <c r="P735" s="970"/>
      <c r="Q735" s="546"/>
      <c r="R735" s="546"/>
      <c r="S735" s="546"/>
      <c r="T735" s="546"/>
    </row>
    <row r="736" spans="3:20" x14ac:dyDescent="0.25">
      <c r="C736" s="474" t="s">
        <v>1751</v>
      </c>
      <c r="D736" s="474"/>
      <c r="E736" s="474"/>
      <c r="F736" s="475"/>
      <c r="G736" s="476"/>
      <c r="H736" s="476"/>
      <c r="I736" s="476"/>
      <c r="J736" s="476"/>
      <c r="K736" s="476"/>
      <c r="L736" s="511"/>
      <c r="M736" s="511"/>
      <c r="O736" s="971"/>
      <c r="P736" s="972"/>
      <c r="Q736" s="546"/>
      <c r="R736" s="546"/>
      <c r="S736" s="546"/>
      <c r="T736" s="546"/>
    </row>
    <row r="737" spans="3:20" x14ac:dyDescent="0.25">
      <c r="C737" s="474" t="s">
        <v>1752</v>
      </c>
      <c r="D737" s="474"/>
      <c r="E737" s="474"/>
      <c r="F737" s="475"/>
      <c r="G737" s="476"/>
      <c r="H737" s="476"/>
      <c r="I737" s="476"/>
      <c r="J737" s="476"/>
      <c r="K737" s="476"/>
      <c r="L737" s="511"/>
      <c r="M737" s="511"/>
      <c r="O737" s="971"/>
      <c r="P737" s="972"/>
      <c r="Q737" s="546"/>
      <c r="R737" s="546"/>
      <c r="S737" s="546"/>
      <c r="T737" s="546"/>
    </row>
    <row r="738" spans="3:20" x14ac:dyDescent="0.25">
      <c r="C738" s="474" t="s">
        <v>1753</v>
      </c>
      <c r="D738" s="474"/>
      <c r="E738" s="474"/>
      <c r="F738" s="475"/>
      <c r="G738" s="476"/>
      <c r="H738" s="476"/>
      <c r="I738" s="476"/>
      <c r="J738" s="476"/>
      <c r="K738" s="476"/>
      <c r="L738" s="511"/>
      <c r="M738" s="511"/>
      <c r="O738" s="971"/>
      <c r="P738" s="972"/>
      <c r="Q738" s="546"/>
      <c r="R738" s="546"/>
      <c r="S738" s="546"/>
      <c r="T738" s="546"/>
    </row>
    <row r="739" spans="3:20" x14ac:dyDescent="0.25">
      <c r="C739" s="480" t="s">
        <v>1749</v>
      </c>
      <c r="D739" s="480"/>
      <c r="E739" s="480"/>
      <c r="F739" s="480">
        <v>0</v>
      </c>
      <c r="G739" s="480">
        <v>0</v>
      </c>
      <c r="H739" s="480"/>
      <c r="I739" s="480"/>
      <c r="J739" s="480">
        <v>0</v>
      </c>
      <c r="K739" s="480">
        <v>0</v>
      </c>
      <c r="L739" s="481"/>
      <c r="M739" s="481"/>
      <c r="O739" s="973"/>
      <c r="P739" s="974"/>
      <c r="Q739" s="546"/>
      <c r="R739" s="546"/>
      <c r="S739" s="546"/>
      <c r="T739" s="546"/>
    </row>
    <row r="740" spans="3:20" x14ac:dyDescent="0.25">
      <c r="O740" s="443"/>
    </row>
    <row r="741" spans="3:20" x14ac:dyDescent="0.25">
      <c r="O741" s="443"/>
    </row>
    <row r="743" spans="3:20" x14ac:dyDescent="0.25">
      <c r="C743" s="425"/>
      <c r="D743" s="425"/>
      <c r="E743" s="425"/>
    </row>
    <row r="744" spans="3:20" x14ac:dyDescent="0.25">
      <c r="C744" s="758" t="s">
        <v>1644</v>
      </c>
      <c r="D744" s="758"/>
      <c r="E744" s="758"/>
      <c r="F744" s="758"/>
      <c r="G744" s="946"/>
      <c r="H744" s="946"/>
      <c r="I744" s="946"/>
      <c r="J744" s="946"/>
      <c r="K744" s="946"/>
      <c r="L744" s="946"/>
      <c r="M744" s="946"/>
      <c r="N744" s="946"/>
      <c r="O744" s="946"/>
      <c r="P744" s="946"/>
      <c r="Q744" s="541"/>
      <c r="R744" s="541"/>
      <c r="S744" s="541"/>
      <c r="T744" s="541"/>
    </row>
    <row r="745" spans="3:20" x14ac:dyDescent="0.25">
      <c r="C745" s="427"/>
      <c r="D745" s="427"/>
      <c r="E745" s="427"/>
      <c r="F745" s="427"/>
      <c r="G745" s="946"/>
      <c r="H745" s="946"/>
      <c r="I745" s="946"/>
      <c r="J745" s="946"/>
      <c r="K745" s="946"/>
      <c r="L745" s="946"/>
      <c r="M745" s="946"/>
      <c r="N745" s="946"/>
      <c r="O745" s="946"/>
      <c r="P745" s="946"/>
      <c r="Q745" s="541"/>
      <c r="R745" s="541"/>
      <c r="S745" s="541"/>
      <c r="T745" s="541"/>
    </row>
    <row r="746" spans="3:20" x14ac:dyDescent="0.25">
      <c r="C746" s="427"/>
      <c r="D746" s="427"/>
      <c r="E746" s="427"/>
      <c r="F746" s="427"/>
      <c r="G746" s="428"/>
      <c r="H746" s="428"/>
      <c r="I746" s="428"/>
      <c r="J746" s="428"/>
      <c r="K746" s="428"/>
      <c r="L746" s="428"/>
      <c r="M746" s="428"/>
    </row>
    <row r="747" spans="3:20" x14ac:dyDescent="0.25">
      <c r="C747" s="426" t="s">
        <v>1646</v>
      </c>
      <c r="D747" s="426"/>
      <c r="E747" s="426"/>
      <c r="F747" s="963"/>
      <c r="G747" s="963"/>
      <c r="H747" s="963"/>
      <c r="I747" s="963"/>
      <c r="J747" s="963"/>
      <c r="K747" s="963"/>
      <c r="L747" s="963"/>
      <c r="M747" s="963"/>
      <c r="N747" s="963"/>
      <c r="O747" s="963"/>
      <c r="P747" s="963"/>
      <c r="Q747" s="540"/>
      <c r="R747" s="540"/>
      <c r="S747" s="540"/>
      <c r="T747" s="540"/>
    </row>
    <row r="748" spans="3:20" x14ac:dyDescent="0.25">
      <c r="C748" s="425"/>
      <c r="D748" s="425"/>
      <c r="E748" s="425"/>
      <c r="F748" s="963"/>
      <c r="G748" s="963"/>
      <c r="H748" s="963"/>
      <c r="I748" s="963"/>
      <c r="J748" s="963"/>
      <c r="K748" s="963"/>
      <c r="L748" s="963"/>
      <c r="M748" s="963"/>
      <c r="N748" s="963"/>
      <c r="O748" s="963"/>
      <c r="P748" s="963"/>
      <c r="Q748" s="540"/>
      <c r="R748" s="540"/>
      <c r="S748" s="540"/>
      <c r="T748" s="540"/>
    </row>
    <row r="749" spans="3:20" x14ac:dyDescent="0.25">
      <c r="C749" s="425"/>
      <c r="D749" s="425"/>
      <c r="E749" s="425"/>
    </row>
    <row r="750" spans="3:20" ht="16.5" customHeight="1" x14ac:dyDescent="0.25">
      <c r="F750" s="431" t="s">
        <v>1647</v>
      </c>
      <c r="G750" s="430">
        <v>2016</v>
      </c>
      <c r="H750" s="430"/>
      <c r="I750" s="430"/>
    </row>
    <row r="751" spans="3:20" ht="15.75" thickBot="1" x14ac:dyDescent="0.3">
      <c r="F751" s="431"/>
      <c r="G751" s="432"/>
      <c r="H751" s="432"/>
      <c r="I751" s="432"/>
    </row>
    <row r="752" spans="3:20" ht="16.5" thickBot="1" x14ac:dyDescent="0.3">
      <c r="C752" s="964" t="s">
        <v>1730</v>
      </c>
      <c r="D752" s="965"/>
      <c r="E752" s="965"/>
      <c r="F752" s="965"/>
      <c r="G752" s="965"/>
      <c r="H752" s="965"/>
      <c r="I752" s="965"/>
      <c r="J752" s="965"/>
      <c r="K752" s="966"/>
      <c r="L752" s="470"/>
      <c r="M752" s="470"/>
      <c r="O752" s="967" t="s">
        <v>1655</v>
      </c>
      <c r="P752" s="968"/>
      <c r="Q752" s="545"/>
      <c r="R752" s="545"/>
      <c r="S752" s="545"/>
      <c r="T752" s="545"/>
    </row>
    <row r="753" spans="3:20" x14ac:dyDescent="0.25">
      <c r="C753" s="434" t="s">
        <v>1731</v>
      </c>
      <c r="D753" s="434"/>
      <c r="E753" s="434"/>
      <c r="F753" s="434" t="s">
        <v>1649</v>
      </c>
      <c r="G753" s="478" t="s">
        <v>1650</v>
      </c>
      <c r="H753" s="478"/>
      <c r="I753" s="478"/>
      <c r="J753" s="478" t="s">
        <v>1651</v>
      </c>
      <c r="K753" s="478" t="s">
        <v>1652</v>
      </c>
      <c r="L753" s="479"/>
      <c r="M753" s="479"/>
    </row>
    <row r="754" spans="3:20" x14ac:dyDescent="0.25">
      <c r="C754" s="474" t="s">
        <v>1750</v>
      </c>
      <c r="D754" s="474"/>
      <c r="E754" s="474"/>
      <c r="F754" s="475">
        <v>0</v>
      </c>
      <c r="G754" s="476">
        <v>35</v>
      </c>
      <c r="H754" s="476"/>
      <c r="I754" s="476"/>
      <c r="J754" s="476">
        <v>0</v>
      </c>
      <c r="K754" s="476">
        <v>0</v>
      </c>
      <c r="L754" s="511"/>
      <c r="M754" s="511"/>
      <c r="O754" s="969"/>
      <c r="P754" s="970"/>
      <c r="Q754" s="546"/>
      <c r="R754" s="546"/>
      <c r="S754" s="546"/>
      <c r="T754" s="546"/>
    </row>
    <row r="755" spans="3:20" x14ac:dyDescent="0.25">
      <c r="C755" s="474" t="s">
        <v>1751</v>
      </c>
      <c r="D755" s="474"/>
      <c r="E755" s="474"/>
      <c r="F755" s="475">
        <v>0</v>
      </c>
      <c r="G755" s="476">
        <v>51</v>
      </c>
      <c r="H755" s="476"/>
      <c r="I755" s="476"/>
      <c r="J755" s="476">
        <v>0</v>
      </c>
      <c r="K755" s="476">
        <v>0</v>
      </c>
      <c r="L755" s="511"/>
      <c r="M755" s="511"/>
      <c r="O755" s="971"/>
      <c r="P755" s="972"/>
      <c r="Q755" s="546"/>
      <c r="R755" s="546"/>
      <c r="S755" s="546"/>
      <c r="T755" s="546"/>
    </row>
    <row r="756" spans="3:20" x14ac:dyDescent="0.25">
      <c r="C756" s="474" t="s">
        <v>1752</v>
      </c>
      <c r="D756" s="474"/>
      <c r="E756" s="474"/>
      <c r="F756" s="475"/>
      <c r="G756" s="476"/>
      <c r="H756" s="476"/>
      <c r="I756" s="476"/>
      <c r="J756" s="476"/>
      <c r="K756" s="476"/>
      <c r="L756" s="511"/>
      <c r="M756" s="511"/>
      <c r="O756" s="971"/>
      <c r="P756" s="972"/>
      <c r="Q756" s="546"/>
      <c r="R756" s="546"/>
      <c r="S756" s="546"/>
      <c r="T756" s="546"/>
    </row>
    <row r="757" spans="3:20" x14ac:dyDescent="0.25">
      <c r="C757" s="474" t="s">
        <v>1753</v>
      </c>
      <c r="D757" s="474"/>
      <c r="E757" s="474"/>
      <c r="F757" s="475"/>
      <c r="G757" s="476"/>
      <c r="H757" s="476"/>
      <c r="I757" s="476"/>
      <c r="J757" s="476"/>
      <c r="K757" s="476"/>
      <c r="L757" s="511"/>
      <c r="M757" s="511"/>
      <c r="O757" s="971"/>
      <c r="P757" s="972"/>
      <c r="Q757" s="546"/>
      <c r="R757" s="546"/>
      <c r="S757" s="546"/>
      <c r="T757" s="546"/>
    </row>
    <row r="758" spans="3:20" x14ac:dyDescent="0.25">
      <c r="C758" s="480" t="s">
        <v>1749</v>
      </c>
      <c r="D758" s="480"/>
      <c r="E758" s="480"/>
      <c r="F758" s="480">
        <v>0</v>
      </c>
      <c r="G758" s="480">
        <v>0</v>
      </c>
      <c r="H758" s="480"/>
      <c r="I758" s="480"/>
      <c r="J758" s="480">
        <v>0</v>
      </c>
      <c r="K758" s="480">
        <v>0</v>
      </c>
      <c r="L758" s="481"/>
      <c r="M758" s="481"/>
      <c r="O758" s="973"/>
      <c r="P758" s="974"/>
      <c r="Q758" s="546"/>
      <c r="R758" s="546"/>
      <c r="S758" s="546"/>
      <c r="T758" s="546"/>
    </row>
    <row r="759" spans="3:20" x14ac:dyDescent="0.25">
      <c r="O759" s="443"/>
    </row>
    <row r="760" spans="3:20" x14ac:dyDescent="0.25">
      <c r="O760" s="443"/>
    </row>
    <row r="762" spans="3:20" x14ac:dyDescent="0.25">
      <c r="C762" s="425"/>
      <c r="D762" s="425"/>
      <c r="E762" s="425"/>
    </row>
    <row r="763" spans="3:20" x14ac:dyDescent="0.25">
      <c r="C763" s="758" t="s">
        <v>1644</v>
      </c>
      <c r="D763" s="758"/>
      <c r="E763" s="758"/>
      <c r="F763" s="758"/>
      <c r="G763" s="946"/>
      <c r="H763" s="946"/>
      <c r="I763" s="946"/>
      <c r="J763" s="946"/>
      <c r="K763" s="946"/>
      <c r="L763" s="946"/>
      <c r="M763" s="946"/>
      <c r="N763" s="946"/>
      <c r="O763" s="946"/>
      <c r="P763" s="946"/>
      <c r="Q763" s="541"/>
      <c r="R763" s="541"/>
      <c r="S763" s="541"/>
      <c r="T763" s="541"/>
    </row>
    <row r="764" spans="3:20" x14ac:dyDescent="0.25">
      <c r="C764" s="427"/>
      <c r="D764" s="427"/>
      <c r="E764" s="427"/>
      <c r="F764" s="427"/>
      <c r="G764" s="946"/>
      <c r="H764" s="946"/>
      <c r="I764" s="946"/>
      <c r="J764" s="946"/>
      <c r="K764" s="946"/>
      <c r="L764" s="946"/>
      <c r="M764" s="946"/>
      <c r="N764" s="946"/>
      <c r="O764" s="946"/>
      <c r="P764" s="946"/>
      <c r="Q764" s="541"/>
      <c r="R764" s="541"/>
      <c r="S764" s="541"/>
      <c r="T764" s="541"/>
    </row>
    <row r="765" spans="3:20" x14ac:dyDescent="0.25">
      <c r="C765" s="427"/>
      <c r="D765" s="427"/>
      <c r="E765" s="427"/>
      <c r="F765" s="427"/>
      <c r="G765" s="428"/>
      <c r="H765" s="428"/>
      <c r="I765" s="428"/>
      <c r="J765" s="428"/>
      <c r="K765" s="428"/>
      <c r="L765" s="428"/>
      <c r="M765" s="428"/>
    </row>
    <row r="766" spans="3:20" x14ac:dyDescent="0.25">
      <c r="C766" s="426" t="s">
        <v>1646</v>
      </c>
      <c r="D766" s="426"/>
      <c r="E766" s="426"/>
      <c r="F766" s="963"/>
      <c r="G766" s="963"/>
      <c r="H766" s="963"/>
      <c r="I766" s="963"/>
      <c r="J766" s="963"/>
      <c r="K766" s="963"/>
      <c r="L766" s="963"/>
      <c r="M766" s="963"/>
      <c r="N766" s="963"/>
      <c r="O766" s="963"/>
      <c r="P766" s="963"/>
      <c r="Q766" s="540"/>
      <c r="R766" s="540"/>
      <c r="S766" s="540"/>
      <c r="T766" s="540"/>
    </row>
    <row r="767" spans="3:20" x14ac:dyDescent="0.25">
      <c r="C767" s="425"/>
      <c r="D767" s="425"/>
      <c r="E767" s="425"/>
      <c r="F767" s="963"/>
      <c r="G767" s="963"/>
      <c r="H767" s="963"/>
      <c r="I767" s="963"/>
      <c r="J767" s="963"/>
      <c r="K767" s="963"/>
      <c r="L767" s="963"/>
      <c r="M767" s="963"/>
      <c r="N767" s="963"/>
      <c r="O767" s="963"/>
      <c r="P767" s="963"/>
      <c r="Q767" s="540"/>
      <c r="R767" s="540"/>
      <c r="S767" s="540"/>
      <c r="T767" s="540"/>
    </row>
    <row r="768" spans="3:20" x14ac:dyDescent="0.25">
      <c r="C768" s="425"/>
      <c r="D768" s="425"/>
      <c r="E768" s="425"/>
    </row>
    <row r="769" spans="3:20" ht="16.5" customHeight="1" x14ac:dyDescent="0.25">
      <c r="F769" s="431" t="s">
        <v>1647</v>
      </c>
      <c r="G769" s="430">
        <v>2016</v>
      </c>
      <c r="H769" s="430"/>
      <c r="I769" s="430"/>
    </row>
    <row r="770" spans="3:20" ht="15.75" thickBot="1" x14ac:dyDescent="0.3">
      <c r="F770" s="431"/>
      <c r="G770" s="432"/>
      <c r="H770" s="432"/>
      <c r="I770" s="432"/>
    </row>
    <row r="771" spans="3:20" ht="16.5" thickBot="1" x14ac:dyDescent="0.3">
      <c r="C771" s="964" t="s">
        <v>1730</v>
      </c>
      <c r="D771" s="965"/>
      <c r="E771" s="965"/>
      <c r="F771" s="965"/>
      <c r="G771" s="965"/>
      <c r="H771" s="965"/>
      <c r="I771" s="965"/>
      <c r="J771" s="965"/>
      <c r="K771" s="966"/>
      <c r="L771" s="470"/>
      <c r="M771" s="470"/>
      <c r="O771" s="967" t="s">
        <v>1655</v>
      </c>
      <c r="P771" s="968"/>
      <c r="Q771" s="545"/>
      <c r="R771" s="545"/>
      <c r="S771" s="545"/>
      <c r="T771" s="545"/>
    </row>
    <row r="772" spans="3:20" x14ac:dyDescent="0.25">
      <c r="C772" s="434" t="s">
        <v>1731</v>
      </c>
      <c r="D772" s="434"/>
      <c r="E772" s="434"/>
      <c r="F772" s="434" t="s">
        <v>1649</v>
      </c>
      <c r="G772" s="478" t="s">
        <v>1650</v>
      </c>
      <c r="H772" s="478"/>
      <c r="I772" s="478"/>
      <c r="J772" s="478" t="s">
        <v>1651</v>
      </c>
      <c r="K772" s="478" t="s">
        <v>1652</v>
      </c>
      <c r="L772" s="479"/>
      <c r="M772" s="479"/>
    </row>
    <row r="773" spans="3:20" x14ac:dyDescent="0.25">
      <c r="C773" s="474" t="s">
        <v>1750</v>
      </c>
      <c r="D773" s="474"/>
      <c r="E773" s="474"/>
      <c r="F773" s="475">
        <v>0</v>
      </c>
      <c r="G773" s="476">
        <v>35</v>
      </c>
      <c r="H773" s="476"/>
      <c r="I773" s="476"/>
      <c r="J773" s="476">
        <v>0</v>
      </c>
      <c r="K773" s="476">
        <v>0</v>
      </c>
      <c r="L773" s="511"/>
      <c r="M773" s="511"/>
      <c r="O773" s="969"/>
      <c r="P773" s="970"/>
      <c r="Q773" s="546"/>
      <c r="R773" s="546"/>
      <c r="S773" s="546"/>
      <c r="T773" s="546"/>
    </row>
    <row r="774" spans="3:20" x14ac:dyDescent="0.25">
      <c r="C774" s="474" t="s">
        <v>1751</v>
      </c>
      <c r="D774" s="474"/>
      <c r="E774" s="474"/>
      <c r="F774" s="475">
        <v>0</v>
      </c>
      <c r="G774" s="476">
        <v>51</v>
      </c>
      <c r="H774" s="476"/>
      <c r="I774" s="476"/>
      <c r="J774" s="476">
        <v>0</v>
      </c>
      <c r="K774" s="476">
        <v>0</v>
      </c>
      <c r="L774" s="511"/>
      <c r="M774" s="511"/>
      <c r="O774" s="971"/>
      <c r="P774" s="972"/>
      <c r="Q774" s="546"/>
      <c r="R774" s="546"/>
      <c r="S774" s="546"/>
      <c r="T774" s="546"/>
    </row>
    <row r="775" spans="3:20" x14ac:dyDescent="0.25">
      <c r="C775" s="474" t="s">
        <v>1752</v>
      </c>
      <c r="D775" s="474"/>
      <c r="E775" s="474"/>
      <c r="F775" s="475"/>
      <c r="G775" s="476"/>
      <c r="H775" s="476"/>
      <c r="I775" s="476"/>
      <c r="J775" s="476"/>
      <c r="K775" s="476"/>
      <c r="L775" s="511"/>
      <c r="M775" s="511"/>
      <c r="O775" s="971"/>
      <c r="P775" s="972"/>
      <c r="Q775" s="546"/>
      <c r="R775" s="546"/>
      <c r="S775" s="546"/>
      <c r="T775" s="546"/>
    </row>
    <row r="776" spans="3:20" x14ac:dyDescent="0.25">
      <c r="C776" s="474" t="s">
        <v>1753</v>
      </c>
      <c r="D776" s="474"/>
      <c r="E776" s="474"/>
      <c r="F776" s="475"/>
      <c r="G776" s="476"/>
      <c r="H776" s="476"/>
      <c r="I776" s="476"/>
      <c r="J776" s="476"/>
      <c r="K776" s="476"/>
      <c r="L776" s="511"/>
      <c r="M776" s="511"/>
      <c r="O776" s="971"/>
      <c r="P776" s="972"/>
      <c r="Q776" s="546"/>
      <c r="R776" s="546"/>
      <c r="S776" s="546"/>
      <c r="T776" s="546"/>
    </row>
    <row r="777" spans="3:20" x14ac:dyDescent="0.25">
      <c r="C777" s="480" t="s">
        <v>1749</v>
      </c>
      <c r="D777" s="480"/>
      <c r="E777" s="480"/>
      <c r="F777" s="480">
        <v>0</v>
      </c>
      <c r="G777" s="480">
        <v>0</v>
      </c>
      <c r="H777" s="480"/>
      <c r="I777" s="480"/>
      <c r="J777" s="480">
        <v>0</v>
      </c>
      <c r="K777" s="480">
        <v>0</v>
      </c>
      <c r="L777" s="481"/>
      <c r="M777" s="481"/>
      <c r="O777" s="973"/>
      <c r="P777" s="974"/>
      <c r="Q777" s="546"/>
      <c r="R777" s="546"/>
      <c r="S777" s="546"/>
      <c r="T777" s="546"/>
    </row>
    <row r="778" spans="3:20" x14ac:dyDescent="0.25">
      <c r="O778" s="443"/>
    </row>
    <row r="779" spans="3:20" x14ac:dyDescent="0.25">
      <c r="O779" s="443"/>
    </row>
  </sheetData>
  <mergeCells count="773">
    <mergeCell ref="Y119:Z192"/>
    <mergeCell ref="Y197:Z244"/>
    <mergeCell ref="Y249:Z478"/>
    <mergeCell ref="B603:B604"/>
    <mergeCell ref="B605:B606"/>
    <mergeCell ref="B607:B608"/>
    <mergeCell ref="B609:B610"/>
    <mergeCell ref="B611:B612"/>
    <mergeCell ref="B613:B614"/>
    <mergeCell ref="Y507:Z532"/>
    <mergeCell ref="B527:B528"/>
    <mergeCell ref="B531:B532"/>
    <mergeCell ref="B533:B536"/>
    <mergeCell ref="Y537:Z660"/>
    <mergeCell ref="E438:X439"/>
    <mergeCell ref="E430:X431"/>
    <mergeCell ref="E420:X421"/>
    <mergeCell ref="E416:X417"/>
    <mergeCell ref="B489:B490"/>
    <mergeCell ref="B549:B550"/>
    <mergeCell ref="B555:B556"/>
    <mergeCell ref="B557:B558"/>
    <mergeCell ref="B559:B560"/>
    <mergeCell ref="B571:B572"/>
    <mergeCell ref="X479:X480"/>
    <mergeCell ref="X481:X482"/>
    <mergeCell ref="P479:U482"/>
    <mergeCell ref="B422:B423"/>
    <mergeCell ref="B424:B425"/>
    <mergeCell ref="B469:B470"/>
    <mergeCell ref="B475:B476"/>
    <mergeCell ref="B477:B478"/>
    <mergeCell ref="B479:B482"/>
    <mergeCell ref="B426:B427"/>
    <mergeCell ref="B430:B431"/>
    <mergeCell ref="B438:B439"/>
    <mergeCell ref="C477:D478"/>
    <mergeCell ref="C460:D460"/>
    <mergeCell ref="C461:D462"/>
    <mergeCell ref="C440:D441"/>
    <mergeCell ref="C438:D439"/>
    <mergeCell ref="C442:D443"/>
    <mergeCell ref="C434:D435"/>
    <mergeCell ref="Y483:Z502"/>
    <mergeCell ref="B440:B441"/>
    <mergeCell ref="B444:B445"/>
    <mergeCell ref="B446:B447"/>
    <mergeCell ref="B448:B449"/>
    <mergeCell ref="B450:B451"/>
    <mergeCell ref="B452:B453"/>
    <mergeCell ref="B454:B455"/>
    <mergeCell ref="B458:B459"/>
    <mergeCell ref="B461:B462"/>
    <mergeCell ref="B456:B457"/>
    <mergeCell ref="B463:B464"/>
    <mergeCell ref="B471:B472"/>
    <mergeCell ref="B473:B474"/>
    <mergeCell ref="B465:B466"/>
    <mergeCell ref="B467:B468"/>
    <mergeCell ref="C493:D494"/>
    <mergeCell ref="F479:G482"/>
    <mergeCell ref="C483:D484"/>
    <mergeCell ref="B483:B484"/>
    <mergeCell ref="C485:D486"/>
    <mergeCell ref="B485:B486"/>
    <mergeCell ref="C487:D488"/>
    <mergeCell ref="C489:D490"/>
    <mergeCell ref="B414:B415"/>
    <mergeCell ref="B375:B376"/>
    <mergeCell ref="B377:B378"/>
    <mergeCell ref="B379:B380"/>
    <mergeCell ref="B381:B382"/>
    <mergeCell ref="B383:B384"/>
    <mergeCell ref="B385:B386"/>
    <mergeCell ref="B387:B388"/>
    <mergeCell ref="B389:B390"/>
    <mergeCell ref="B391:B392"/>
    <mergeCell ref="B406:B407"/>
    <mergeCell ref="B397:B398"/>
    <mergeCell ref="B399:B400"/>
    <mergeCell ref="B401:B402"/>
    <mergeCell ref="B645:B646"/>
    <mergeCell ref="B341:B342"/>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93:B394"/>
    <mergeCell ref="B395:B396"/>
    <mergeCell ref="B403:B404"/>
    <mergeCell ref="B408:B409"/>
    <mergeCell ref="B410:B411"/>
    <mergeCell ref="B412:B413"/>
    <mergeCell ref="O479:O480"/>
    <mergeCell ref="O481:O482"/>
    <mergeCell ref="H479:I482"/>
    <mergeCell ref="C519:D520"/>
    <mergeCell ref="B659:B660"/>
    <mergeCell ref="B133:B134"/>
    <mergeCell ref="B135:B136"/>
    <mergeCell ref="B193:B196"/>
    <mergeCell ref="B175:B176"/>
    <mergeCell ref="B179:B180"/>
    <mergeCell ref="B183:B184"/>
    <mergeCell ref="B169:B170"/>
    <mergeCell ref="B165:B166"/>
    <mergeCell ref="B161:B162"/>
    <mergeCell ref="B157:B158"/>
    <mergeCell ref="B153:B154"/>
    <mergeCell ref="B149:B150"/>
    <mergeCell ref="B187:B188"/>
    <mergeCell ref="B189:B190"/>
    <mergeCell ref="B191:B192"/>
    <mergeCell ref="B215:B216"/>
    <mergeCell ref="B245:B248"/>
    <mergeCell ref="B243:B244"/>
    <mergeCell ref="B219:B220"/>
    <mergeCell ref="E434:X435"/>
    <mergeCell ref="C365:D366"/>
    <mergeCell ref="C389:D390"/>
    <mergeCell ref="C391:D392"/>
    <mergeCell ref="C393:D394"/>
    <mergeCell ref="C363:D364"/>
    <mergeCell ref="C367:D368"/>
    <mergeCell ref="C369:D370"/>
    <mergeCell ref="C371:D372"/>
    <mergeCell ref="C373:D374"/>
    <mergeCell ref="C375:D376"/>
    <mergeCell ref="C377:D378"/>
    <mergeCell ref="C379:D380"/>
    <mergeCell ref="C381:D382"/>
    <mergeCell ref="C383:D384"/>
    <mergeCell ref="C601:D602"/>
    <mergeCell ref="C599:D600"/>
    <mergeCell ref="C597:D598"/>
    <mergeCell ref="C595:D596"/>
    <mergeCell ref="C593:D594"/>
    <mergeCell ref="C361:D362"/>
    <mergeCell ref="C387:D388"/>
    <mergeCell ref="C549:D550"/>
    <mergeCell ref="C539:D540"/>
    <mergeCell ref="C527:D528"/>
    <mergeCell ref="C499:D500"/>
    <mergeCell ref="C501:D502"/>
    <mergeCell ref="C619:D620"/>
    <mergeCell ref="C617:D618"/>
    <mergeCell ref="C611:D612"/>
    <mergeCell ref="C613:D614"/>
    <mergeCell ref="C615:D616"/>
    <mergeCell ref="C609:D610"/>
    <mergeCell ref="C607:D608"/>
    <mergeCell ref="C605:D606"/>
    <mergeCell ref="C603:D604"/>
    <mergeCell ref="C359:D360"/>
    <mergeCell ref="C343:D344"/>
    <mergeCell ref="C345:D346"/>
    <mergeCell ref="C273:D274"/>
    <mergeCell ref="C275:D276"/>
    <mergeCell ref="C271:D272"/>
    <mergeCell ref="B275:B276"/>
    <mergeCell ref="C555:D556"/>
    <mergeCell ref="C405:D405"/>
    <mergeCell ref="C406:D407"/>
    <mergeCell ref="C412:D413"/>
    <mergeCell ref="C414:D415"/>
    <mergeCell ref="C410:D411"/>
    <mergeCell ref="C408:D409"/>
    <mergeCell ref="C444:D445"/>
    <mergeCell ref="C446:D447"/>
    <mergeCell ref="C448:D449"/>
    <mergeCell ref="C450:D451"/>
    <mergeCell ref="C452:D453"/>
    <mergeCell ref="C454:D455"/>
    <mergeCell ref="C456:D457"/>
    <mergeCell ref="C385:D386"/>
    <mergeCell ref="C395:D396"/>
    <mergeCell ref="C397:D398"/>
    <mergeCell ref="C333:D334"/>
    <mergeCell ref="C335:D336"/>
    <mergeCell ref="C347:D348"/>
    <mergeCell ref="C349:D350"/>
    <mergeCell ref="C351:D352"/>
    <mergeCell ref="C353:D354"/>
    <mergeCell ref="C355:D356"/>
    <mergeCell ref="C357:D358"/>
    <mergeCell ref="C337:D338"/>
    <mergeCell ref="C339:D340"/>
    <mergeCell ref="C341:D342"/>
    <mergeCell ref="X34:X35"/>
    <mergeCell ref="C91:D92"/>
    <mergeCell ref="C93:D94"/>
    <mergeCell ref="C101:D102"/>
    <mergeCell ref="C68:D68"/>
    <mergeCell ref="X71:X72"/>
    <mergeCell ref="X73:X74"/>
    <mergeCell ref="E62:X63"/>
    <mergeCell ref="E66:X67"/>
    <mergeCell ref="P34:W37"/>
    <mergeCell ref="P71:W74"/>
    <mergeCell ref="E141:X142"/>
    <mergeCell ref="Y38:Z70"/>
    <mergeCell ref="Y75:Z114"/>
    <mergeCell ref="E529:X530"/>
    <mergeCell ref="E499:X500"/>
    <mergeCell ref="E471:X472"/>
    <mergeCell ref="E442:X443"/>
    <mergeCell ref="E269:X270"/>
    <mergeCell ref="E239:X240"/>
    <mergeCell ref="E235:X236"/>
    <mergeCell ref="E231:X232"/>
    <mergeCell ref="E38:X39"/>
    <mergeCell ref="E111:X112"/>
    <mergeCell ref="E107:X108"/>
    <mergeCell ref="X503:X504"/>
    <mergeCell ref="M505:N506"/>
    <mergeCell ref="O505:O506"/>
    <mergeCell ref="X505:X506"/>
    <mergeCell ref="J479:L482"/>
    <mergeCell ref="M479:N480"/>
    <mergeCell ref="M481:N482"/>
    <mergeCell ref="C479:E482"/>
    <mergeCell ref="C331:D332"/>
    <mergeCell ref="C197:D198"/>
    <mergeCell ref="B629:B630"/>
    <mergeCell ref="B633:B634"/>
    <mergeCell ref="B635:B636"/>
    <mergeCell ref="B521:B522"/>
    <mergeCell ref="B509:B510"/>
    <mergeCell ref="B487:B488"/>
    <mergeCell ref="B537:B538"/>
    <mergeCell ref="B525:B526"/>
    <mergeCell ref="B515:B516"/>
    <mergeCell ref="B517:B518"/>
    <mergeCell ref="B519:B520"/>
    <mergeCell ref="B601:B602"/>
    <mergeCell ref="B547:B548"/>
    <mergeCell ref="B491:B492"/>
    <mergeCell ref="B501:B502"/>
    <mergeCell ref="B623:B624"/>
    <mergeCell ref="B625:B626"/>
    <mergeCell ref="B615:B616"/>
    <mergeCell ref="B617:B618"/>
    <mergeCell ref="B619:B620"/>
    <mergeCell ref="B573:B574"/>
    <mergeCell ref="B575:B576"/>
    <mergeCell ref="B577:B578"/>
    <mergeCell ref="B621:B622"/>
    <mergeCell ref="B495:B496"/>
    <mergeCell ref="B497:B498"/>
    <mergeCell ref="B579:B580"/>
    <mergeCell ref="B581:B582"/>
    <mergeCell ref="B583:B584"/>
    <mergeCell ref="B585:B586"/>
    <mergeCell ref="B587:B588"/>
    <mergeCell ref="B513:B514"/>
    <mergeCell ref="B503:B506"/>
    <mergeCell ref="B561:B562"/>
    <mergeCell ref="B563:B564"/>
    <mergeCell ref="B565:B566"/>
    <mergeCell ref="B567:B568"/>
    <mergeCell ref="B569:B570"/>
    <mergeCell ref="B499:B500"/>
    <mergeCell ref="B529:B530"/>
    <mergeCell ref="B197:B198"/>
    <mergeCell ref="B255:B256"/>
    <mergeCell ref="B589:B590"/>
    <mergeCell ref="B591:B592"/>
    <mergeCell ref="B593:B594"/>
    <mergeCell ref="B595:B596"/>
    <mergeCell ref="B597:B598"/>
    <mergeCell ref="B599:B600"/>
    <mergeCell ref="B305:B306"/>
    <mergeCell ref="B307:B308"/>
    <mergeCell ref="B309:B310"/>
    <mergeCell ref="B311:B312"/>
    <mergeCell ref="B313:B314"/>
    <mergeCell ref="B315:B316"/>
    <mergeCell ref="B317:B318"/>
    <mergeCell ref="B319:B320"/>
    <mergeCell ref="B299:B300"/>
    <mergeCell ref="B301:B302"/>
    <mergeCell ref="B303:B304"/>
    <mergeCell ref="B321:B322"/>
    <mergeCell ref="B323:B324"/>
    <mergeCell ref="B325:B326"/>
    <mergeCell ref="B327:B328"/>
    <mergeCell ref="B493:B494"/>
    <mergeCell ref="B271:B272"/>
    <mergeCell ref="B273:B274"/>
    <mergeCell ref="B277:B278"/>
    <mergeCell ref="B279:B280"/>
    <mergeCell ref="B281:B282"/>
    <mergeCell ref="B283:B284"/>
    <mergeCell ref="B285:B286"/>
    <mergeCell ref="B287:B288"/>
    <mergeCell ref="B205:B206"/>
    <mergeCell ref="B225:B226"/>
    <mergeCell ref="B229:B230"/>
    <mergeCell ref="B233:B234"/>
    <mergeCell ref="B289:B290"/>
    <mergeCell ref="B291:B292"/>
    <mergeCell ref="B293:B294"/>
    <mergeCell ref="B295:B296"/>
    <mergeCell ref="B297:B298"/>
    <mergeCell ref="B329:B330"/>
    <mergeCell ref="B331:B332"/>
    <mergeCell ref="B333:B334"/>
    <mergeCell ref="B335:B336"/>
    <mergeCell ref="B337:B338"/>
    <mergeCell ref="B339:B340"/>
    <mergeCell ref="C649:D650"/>
    <mergeCell ref="C651:D652"/>
    <mergeCell ref="B64:B65"/>
    <mergeCell ref="B69:B70"/>
    <mergeCell ref="B91:B92"/>
    <mergeCell ref="B93:B94"/>
    <mergeCell ref="B97:B98"/>
    <mergeCell ref="B101:B102"/>
    <mergeCell ref="B105:B106"/>
    <mergeCell ref="B109:B110"/>
    <mergeCell ref="B113:B114"/>
    <mergeCell ref="B141:B142"/>
    <mergeCell ref="B143:B144"/>
    <mergeCell ref="B147:B148"/>
    <mergeCell ref="B151:B152"/>
    <mergeCell ref="B155:B156"/>
    <mergeCell ref="B545:B546"/>
    <mergeCell ref="C547:D548"/>
    <mergeCell ref="C579:D580"/>
    <mergeCell ref="C581:D582"/>
    <mergeCell ref="C515:D516"/>
    <mergeCell ref="B159:B160"/>
    <mergeCell ref="F766:P767"/>
    <mergeCell ref="C771:K771"/>
    <mergeCell ref="O771:P771"/>
    <mergeCell ref="O773:P777"/>
    <mergeCell ref="F747:P748"/>
    <mergeCell ref="C752:K752"/>
    <mergeCell ref="O752:P752"/>
    <mergeCell ref="O754:P758"/>
    <mergeCell ref="C763:F763"/>
    <mergeCell ref="G763:P764"/>
    <mergeCell ref="F728:P729"/>
    <mergeCell ref="C733:K733"/>
    <mergeCell ref="O733:P733"/>
    <mergeCell ref="O735:P739"/>
    <mergeCell ref="C744:F744"/>
    <mergeCell ref="G744:P745"/>
    <mergeCell ref="F697:P698"/>
    <mergeCell ref="C702:K702"/>
    <mergeCell ref="O702:P702"/>
    <mergeCell ref="O704:P720"/>
    <mergeCell ref="C725:F725"/>
    <mergeCell ref="G725:P726"/>
    <mergeCell ref="C694:F694"/>
    <mergeCell ref="G694:P695"/>
    <mergeCell ref="B539:B540"/>
    <mergeCell ref="C541:D542"/>
    <mergeCell ref="B541:B542"/>
    <mergeCell ref="C543:D544"/>
    <mergeCell ref="B543:B544"/>
    <mergeCell ref="C545:D546"/>
    <mergeCell ref="C663:G663"/>
    <mergeCell ref="E664:G664"/>
    <mergeCell ref="C657:D658"/>
    <mergeCell ref="B655:B656"/>
    <mergeCell ref="C645:D646"/>
    <mergeCell ref="C653:D654"/>
    <mergeCell ref="B551:B552"/>
    <mergeCell ref="B631:B632"/>
    <mergeCell ref="B643:B644"/>
    <mergeCell ref="B651:B652"/>
    <mergeCell ref="C647:D648"/>
    <mergeCell ref="C553:D554"/>
    <mergeCell ref="C633:D634"/>
    <mergeCell ref="C639:D640"/>
    <mergeCell ref="C641:D642"/>
    <mergeCell ref="C643:D644"/>
    <mergeCell ref="C659:D660"/>
    <mergeCell ref="C631:D632"/>
    <mergeCell ref="C551:D552"/>
    <mergeCell ref="B657:B658"/>
    <mergeCell ref="M535:N536"/>
    <mergeCell ref="O535:O536"/>
    <mergeCell ref="X535:X536"/>
    <mergeCell ref="C533:E536"/>
    <mergeCell ref="F533:G536"/>
    <mergeCell ref="H533:I536"/>
    <mergeCell ref="J533:L536"/>
    <mergeCell ref="M533:N534"/>
    <mergeCell ref="O533:O534"/>
    <mergeCell ref="C627:D628"/>
    <mergeCell ref="C629:D630"/>
    <mergeCell ref="B637:B638"/>
    <mergeCell ref="B639:B640"/>
    <mergeCell ref="B641:B642"/>
    <mergeCell ref="C655:D656"/>
    <mergeCell ref="C637:D638"/>
    <mergeCell ref="B647:B648"/>
    <mergeCell ref="B649:B650"/>
    <mergeCell ref="B653:B654"/>
    <mergeCell ref="F503:G506"/>
    <mergeCell ref="H503:I506"/>
    <mergeCell ref="J503:L506"/>
    <mergeCell ref="M503:N504"/>
    <mergeCell ref="O503:O504"/>
    <mergeCell ref="P503:U506"/>
    <mergeCell ref="C503:E506"/>
    <mergeCell ref="B507:B508"/>
    <mergeCell ref="X533:X534"/>
    <mergeCell ref="C525:D526"/>
    <mergeCell ref="C517:D518"/>
    <mergeCell ref="B523:B524"/>
    <mergeCell ref="B511:B512"/>
    <mergeCell ref="P533:W536"/>
    <mergeCell ref="C257:D258"/>
    <mergeCell ref="B257:B258"/>
    <mergeCell ref="C259:D260"/>
    <mergeCell ref="C399:D400"/>
    <mergeCell ref="C418:D419"/>
    <mergeCell ref="B259:B260"/>
    <mergeCell ref="C261:D262"/>
    <mergeCell ref="B261:B262"/>
    <mergeCell ref="C263:D264"/>
    <mergeCell ref="B263:B264"/>
    <mergeCell ref="C265:D266"/>
    <mergeCell ref="B267:B268"/>
    <mergeCell ref="B265:B266"/>
    <mergeCell ref="C267:D268"/>
    <mergeCell ref="C277:D278"/>
    <mergeCell ref="C279:D280"/>
    <mergeCell ref="C281:D282"/>
    <mergeCell ref="C291:D292"/>
    <mergeCell ref="C293:D294"/>
    <mergeCell ref="C295:D296"/>
    <mergeCell ref="C401:D402"/>
    <mergeCell ref="C301:D302"/>
    <mergeCell ref="C303:D304"/>
    <mergeCell ref="C403:D404"/>
    <mergeCell ref="B418:B419"/>
    <mergeCell ref="B428:B429"/>
    <mergeCell ref="B432:B433"/>
    <mergeCell ref="B436:B437"/>
    <mergeCell ref="B249:B250"/>
    <mergeCell ref="C251:D252"/>
    <mergeCell ref="B251:B252"/>
    <mergeCell ref="C253:D254"/>
    <mergeCell ref="B241:B242"/>
    <mergeCell ref="B253:B254"/>
    <mergeCell ref="C245:E248"/>
    <mergeCell ref="C319:D320"/>
    <mergeCell ref="C321:D322"/>
    <mergeCell ref="C323:D324"/>
    <mergeCell ref="C325:D326"/>
    <mergeCell ref="C327:D328"/>
    <mergeCell ref="C329:D330"/>
    <mergeCell ref="C297:D298"/>
    <mergeCell ref="C299:D300"/>
    <mergeCell ref="C422:D423"/>
    <mergeCell ref="C424:D425"/>
    <mergeCell ref="C432:D433"/>
    <mergeCell ref="C426:D427"/>
    <mergeCell ref="C428:D429"/>
    <mergeCell ref="B207:B208"/>
    <mergeCell ref="C209:D210"/>
    <mergeCell ref="B209:B210"/>
    <mergeCell ref="C211:D212"/>
    <mergeCell ref="B211:B212"/>
    <mergeCell ref="C213:D214"/>
    <mergeCell ref="C237:D238"/>
    <mergeCell ref="C243:D244"/>
    <mergeCell ref="C219:D220"/>
    <mergeCell ref="C221:D222"/>
    <mergeCell ref="C207:D208"/>
    <mergeCell ref="C239:D240"/>
    <mergeCell ref="C241:D242"/>
    <mergeCell ref="B223:B224"/>
    <mergeCell ref="B227:B228"/>
    <mergeCell ref="B231:B232"/>
    <mergeCell ref="B235:B236"/>
    <mergeCell ref="B239:B240"/>
    <mergeCell ref="B213:B214"/>
    <mergeCell ref="C215:D216"/>
    <mergeCell ref="B221:B222"/>
    <mergeCell ref="B237:B238"/>
    <mergeCell ref="F245:G248"/>
    <mergeCell ref="H245:I248"/>
    <mergeCell ref="C217:D218"/>
    <mergeCell ref="C227:D228"/>
    <mergeCell ref="C231:D232"/>
    <mergeCell ref="C235:D236"/>
    <mergeCell ref="C223:D224"/>
    <mergeCell ref="C225:D226"/>
    <mergeCell ref="C229:D230"/>
    <mergeCell ref="C233:D234"/>
    <mergeCell ref="E217:X218"/>
    <mergeCell ref="O245:O246"/>
    <mergeCell ref="X245:X246"/>
    <mergeCell ref="M247:N248"/>
    <mergeCell ref="O247:O248"/>
    <mergeCell ref="X247:X248"/>
    <mergeCell ref="J245:L248"/>
    <mergeCell ref="M245:N246"/>
    <mergeCell ref="P245:W248"/>
    <mergeCell ref="C199:D200"/>
    <mergeCell ref="B199:B200"/>
    <mergeCell ref="C201:D202"/>
    <mergeCell ref="B201:B202"/>
    <mergeCell ref="C203:D204"/>
    <mergeCell ref="B203:B204"/>
    <mergeCell ref="E60:X61"/>
    <mergeCell ref="E181:X182"/>
    <mergeCell ref="E185:X186"/>
    <mergeCell ref="E167:X168"/>
    <mergeCell ref="E163:X164"/>
    <mergeCell ref="J193:L196"/>
    <mergeCell ref="M193:N194"/>
    <mergeCell ref="M195:N196"/>
    <mergeCell ref="C187:D188"/>
    <mergeCell ref="C189:D190"/>
    <mergeCell ref="C191:D192"/>
    <mergeCell ref="C165:D166"/>
    <mergeCell ref="X193:X194"/>
    <mergeCell ref="X195:X196"/>
    <mergeCell ref="O71:O72"/>
    <mergeCell ref="B125:B126"/>
    <mergeCell ref="C193:E196"/>
    <mergeCell ref="F193:G196"/>
    <mergeCell ref="H193:I196"/>
    <mergeCell ref="C145:D146"/>
    <mergeCell ref="C153:D154"/>
    <mergeCell ref="C157:D158"/>
    <mergeCell ref="C161:D162"/>
    <mergeCell ref="C171:D172"/>
    <mergeCell ref="C163:D164"/>
    <mergeCell ref="E177:X178"/>
    <mergeCell ref="C181:D182"/>
    <mergeCell ref="C185:D186"/>
    <mergeCell ref="E147:X148"/>
    <mergeCell ref="E151:X152"/>
    <mergeCell ref="E155:X156"/>
    <mergeCell ref="E159:X160"/>
    <mergeCell ref="E171:X172"/>
    <mergeCell ref="O193:O194"/>
    <mergeCell ref="O195:O196"/>
    <mergeCell ref="P193:W196"/>
    <mergeCell ref="B163:B164"/>
    <mergeCell ref="B167:B168"/>
    <mergeCell ref="B171:B172"/>
    <mergeCell ref="B173:B174"/>
    <mergeCell ref="B177:B178"/>
    <mergeCell ref="B181:B182"/>
    <mergeCell ref="C129:D130"/>
    <mergeCell ref="B131:B132"/>
    <mergeCell ref="C131:D132"/>
    <mergeCell ref="C133:D134"/>
    <mergeCell ref="C135:D136"/>
    <mergeCell ref="C141:D142"/>
    <mergeCell ref="C147:D148"/>
    <mergeCell ref="C151:D152"/>
    <mergeCell ref="C155:D156"/>
    <mergeCell ref="C159:D160"/>
    <mergeCell ref="B145:B146"/>
    <mergeCell ref="C177:D178"/>
    <mergeCell ref="C175:D176"/>
    <mergeCell ref="C139:D140"/>
    <mergeCell ref="C143:D144"/>
    <mergeCell ref="C149:D150"/>
    <mergeCell ref="B129:B130"/>
    <mergeCell ref="F115:G118"/>
    <mergeCell ref="H115:I118"/>
    <mergeCell ref="C107:D108"/>
    <mergeCell ref="C111:D112"/>
    <mergeCell ref="C95:D96"/>
    <mergeCell ref="C103:D104"/>
    <mergeCell ref="C89:D90"/>
    <mergeCell ref="C99:D100"/>
    <mergeCell ref="C97:D98"/>
    <mergeCell ref="C105:D106"/>
    <mergeCell ref="C109:D110"/>
    <mergeCell ref="C113:D114"/>
    <mergeCell ref="E103:X104"/>
    <mergeCell ref="E99:X100"/>
    <mergeCell ref="E95:X96"/>
    <mergeCell ref="E89:X90"/>
    <mergeCell ref="M117:N118"/>
    <mergeCell ref="O117:O118"/>
    <mergeCell ref="X117:X118"/>
    <mergeCell ref="J115:L118"/>
    <mergeCell ref="M115:N116"/>
    <mergeCell ref="O115:O116"/>
    <mergeCell ref="X115:X116"/>
    <mergeCell ref="Y28:Z28"/>
    <mergeCell ref="B29:B33"/>
    <mergeCell ref="C29:E32"/>
    <mergeCell ref="F29:G32"/>
    <mergeCell ref="H29:I32"/>
    <mergeCell ref="J29:L32"/>
    <mergeCell ref="P29:U32"/>
    <mergeCell ref="M36:N37"/>
    <mergeCell ref="O36:O37"/>
    <mergeCell ref="X36:X37"/>
    <mergeCell ref="B34:B37"/>
    <mergeCell ref="C34:E37"/>
    <mergeCell ref="F34:G37"/>
    <mergeCell ref="H34:I37"/>
    <mergeCell ref="J34:L37"/>
    <mergeCell ref="M34:N35"/>
    <mergeCell ref="X29:X30"/>
    <mergeCell ref="M31:N32"/>
    <mergeCell ref="M29:N30"/>
    <mergeCell ref="O29:O30"/>
    <mergeCell ref="O31:O32"/>
    <mergeCell ref="X31:X32"/>
    <mergeCell ref="O34:O35"/>
    <mergeCell ref="B2:P2"/>
    <mergeCell ref="F4:P4"/>
    <mergeCell ref="C6:D7"/>
    <mergeCell ref="F6:P7"/>
    <mergeCell ref="C9:D10"/>
    <mergeCell ref="F9:P10"/>
    <mergeCell ref="C14:J14"/>
    <mergeCell ref="L14:P14"/>
    <mergeCell ref="C28:E28"/>
    <mergeCell ref="F28:G28"/>
    <mergeCell ref="H28:I28"/>
    <mergeCell ref="J28:L28"/>
    <mergeCell ref="M28:N28"/>
    <mergeCell ref="P28:U28"/>
    <mergeCell ref="L15:P18"/>
    <mergeCell ref="C15:D15"/>
    <mergeCell ref="B38:B39"/>
    <mergeCell ref="C38:D39"/>
    <mergeCell ref="B40:B41"/>
    <mergeCell ref="C40:D41"/>
    <mergeCell ref="B42:B43"/>
    <mergeCell ref="C42:D43"/>
    <mergeCell ref="M73:N74"/>
    <mergeCell ref="O73:O74"/>
    <mergeCell ref="F71:G74"/>
    <mergeCell ref="H71:I74"/>
    <mergeCell ref="J71:L74"/>
    <mergeCell ref="M71:N72"/>
    <mergeCell ref="C71:E74"/>
    <mergeCell ref="C56:D57"/>
    <mergeCell ref="C54:D55"/>
    <mergeCell ref="C46:D47"/>
    <mergeCell ref="C48:D49"/>
    <mergeCell ref="C50:D51"/>
    <mergeCell ref="C52:D53"/>
    <mergeCell ref="C58:D59"/>
    <mergeCell ref="B46:B47"/>
    <mergeCell ref="B48:B49"/>
    <mergeCell ref="C69:D70"/>
    <mergeCell ref="C64:D65"/>
    <mergeCell ref="B44:B45"/>
    <mergeCell ref="C44:D45"/>
    <mergeCell ref="C81:D82"/>
    <mergeCell ref="B83:B84"/>
    <mergeCell ref="C83:D84"/>
    <mergeCell ref="B75:B76"/>
    <mergeCell ref="C75:D76"/>
    <mergeCell ref="B77:B78"/>
    <mergeCell ref="C77:D78"/>
    <mergeCell ref="B79:B80"/>
    <mergeCell ref="C79:D80"/>
    <mergeCell ref="C62:D63"/>
    <mergeCell ref="C66:D67"/>
    <mergeCell ref="B71:B74"/>
    <mergeCell ref="C60:D61"/>
    <mergeCell ref="B50:B51"/>
    <mergeCell ref="B52:B53"/>
    <mergeCell ref="B54:B55"/>
    <mergeCell ref="B56:B57"/>
    <mergeCell ref="B58:B59"/>
    <mergeCell ref="B60:B61"/>
    <mergeCell ref="B81:B82"/>
    <mergeCell ref="B85:B86"/>
    <mergeCell ref="C85:D86"/>
    <mergeCell ref="B139:B140"/>
    <mergeCell ref="B89:B90"/>
    <mergeCell ref="B127:B128"/>
    <mergeCell ref="C127:D128"/>
    <mergeCell ref="B119:B120"/>
    <mergeCell ref="C119:D120"/>
    <mergeCell ref="C121:D122"/>
    <mergeCell ref="B123:B124"/>
    <mergeCell ref="C123:D124"/>
    <mergeCell ref="B137:B138"/>
    <mergeCell ref="C125:D126"/>
    <mergeCell ref="B87:B88"/>
    <mergeCell ref="C87:D88"/>
    <mergeCell ref="C137:D138"/>
    <mergeCell ref="B115:B118"/>
    <mergeCell ref="C115:E118"/>
    <mergeCell ref="E121:X122"/>
    <mergeCell ref="P115:W118"/>
    <mergeCell ref="C458:D459"/>
    <mergeCell ref="C465:D466"/>
    <mergeCell ref="C467:D468"/>
    <mergeCell ref="C469:D470"/>
    <mergeCell ref="C529:D530"/>
    <mergeCell ref="C473:D474"/>
    <mergeCell ref="C475:D476"/>
    <mergeCell ref="C495:D496"/>
    <mergeCell ref="C511:D512"/>
    <mergeCell ref="C523:D524"/>
    <mergeCell ref="C497:D498"/>
    <mergeCell ref="C463:D464"/>
    <mergeCell ref="C471:D472"/>
    <mergeCell ref="C513:D514"/>
    <mergeCell ref="C509:D510"/>
    <mergeCell ref="C507:D508"/>
    <mergeCell ref="C635:D636"/>
    <mergeCell ref="C491:D492"/>
    <mergeCell ref="C521:D522"/>
    <mergeCell ref="C537:D538"/>
    <mergeCell ref="C583:D584"/>
    <mergeCell ref="C585:D586"/>
    <mergeCell ref="C587:D588"/>
    <mergeCell ref="C589:D590"/>
    <mergeCell ref="C557:D558"/>
    <mergeCell ref="C559:D560"/>
    <mergeCell ref="C561:D562"/>
    <mergeCell ref="C563:D564"/>
    <mergeCell ref="C565:D566"/>
    <mergeCell ref="C567:D568"/>
    <mergeCell ref="C569:D570"/>
    <mergeCell ref="C571:D572"/>
    <mergeCell ref="C531:D532"/>
    <mergeCell ref="C573:D574"/>
    <mergeCell ref="C575:D576"/>
    <mergeCell ref="C577:D578"/>
    <mergeCell ref="C591:D592"/>
    <mergeCell ref="C625:D626"/>
    <mergeCell ref="C623:D624"/>
    <mergeCell ref="C621:D622"/>
    <mergeCell ref="C269:D270"/>
    <mergeCell ref="C416:D417"/>
    <mergeCell ref="C436:D437"/>
    <mergeCell ref="C169:D170"/>
    <mergeCell ref="C167:D168"/>
    <mergeCell ref="C173:D174"/>
    <mergeCell ref="C179:D180"/>
    <mergeCell ref="C183:D184"/>
    <mergeCell ref="C205:D206"/>
    <mergeCell ref="C249:D250"/>
    <mergeCell ref="C255:D256"/>
    <mergeCell ref="C420:D421"/>
    <mergeCell ref="C430:D431"/>
    <mergeCell ref="C283:D284"/>
    <mergeCell ref="C285:D286"/>
    <mergeCell ref="C287:D288"/>
    <mergeCell ref="C289:D290"/>
    <mergeCell ref="C305:D306"/>
    <mergeCell ref="C307:D308"/>
    <mergeCell ref="C309:D310"/>
    <mergeCell ref="C311:D312"/>
    <mergeCell ref="C313:D314"/>
    <mergeCell ref="C315:D316"/>
    <mergeCell ref="C317:D318"/>
  </mergeCells>
  <phoneticPr fontId="21" type="noConversion"/>
  <dataValidations count="14">
    <dataValidation allowBlank="1" showInputMessage="1" showErrorMessage="1" prompt="&quot;Resumen Narrativo&quot; u &quot;objetivo&quot; se entiende como el estado deseado luego de la implementación de una intervención pública. " sqref="C28" xr:uid="{00000000-0002-0000-05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28" xr:uid="{00000000-0002-0000-0500-000001000000}"/>
    <dataValidation allowBlank="1" showInputMessage="1" showErrorMessage="1" prompt="Valores numéricos que se habrán de relacionar con el cálculo del indicador propuesto. _x000a_Manual para el diseño y la construcción de indicadores de Coneval." sqref="J28" xr:uid="{00000000-0002-0000-0500-000002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P28:T28 Z36 Z73 Z117 Z195 Z31 Z247 Z481 Z505 Z535" xr:uid="{00000000-0002-0000-0500-000003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X28" xr:uid="{00000000-0002-0000-0500-000004000000}"/>
    <dataValidation allowBlank="1" showInputMessage="1" showErrorMessage="1" prompt="Hace referencia a las fuentes de información que pueden _x000a_ser usadas para verificar el alcance de los objetivos." sqref="Y28" xr:uid="{00000000-0002-0000-0500-000005000000}"/>
    <dataValidation allowBlank="1" showInputMessage="1" showErrorMessage="1" prompt="Los &quot;valores programados&quot; son los datos numéricos asociados a las variables del indicador en cuestión que permiten calcular la meta del mismo. " sqref="M28 O28" xr:uid="{00000000-0002-0000-0500-000006000000}"/>
    <dataValidation type="decimal" allowBlank="1" showInputMessage="1" showErrorMessage="1" sqref="X34 X29 J661:X682 Y119 X659:X660 X483:X503 X223:X230 X507:X533 X440:X441 X249:X268 E239 X241:X245 X233:X238 X197:X216 X149:X170 X463:X470 X473:X479 X173:X193 X119:X120 X436:X437 X537:X626 X629:X656 X399:X433 X143:X146 X123:X140 X38:X71 X75:X115" xr:uid="{00000000-0002-0000-0500-000007000000}">
      <formula1>0.0001</formula1>
      <formula2>100000000</formula2>
    </dataValidation>
    <dataValidation type="list" allowBlank="1" showInputMessage="1" showErrorMessage="1" sqref="Y36 Y117 Y73 Y31 P545:P550 P29:T29 Y195 Y481 Y247 I661:I682 Y505 Y535 P399:T400 P426:T427 P503:T503 P483:T500 P465:T470 P479:T479 P227:T230 J527 P403:T405 P659:T660 P95:T98 P418:T419 P38:T39 P440:T441 P635:T656 Q176:T192 P473:T476 P197:T216 P432:T433 P249:T268 P149:T170 P458:T460 P629:T631 Q60:T70 P173:T174 P143:T146 P130:T130 P34 Q103:T114 P507:T512 M519 J519 J521 M521 J523 M523 J525 M525 Q243:T244 M527 P60:P71 P103:P115 P176:P193 P243:P245 P514:P533 Q514:T532" xr:uid="{00000000-0002-0000-0500-000008000000}">
      <formula1>Frecuencia</formula1>
    </dataValidation>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Z34 Z71 Z115 Z193 Z29 Z245 Z479 Z503 Z533" xr:uid="{00000000-0002-0000-0500-000009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Z35 Z72 Z116 Z194 Z30 Z246 Z480 Z504 Z534" xr:uid="{00000000-0002-0000-0500-00000A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Z37 Z74 Z118 Z196 Z32 Z248 Z482 Z506 Z536" xr:uid="{00000000-0002-0000-0500-00000B000000}"/>
    <dataValidation type="list" allowBlank="1" showInputMessage="1" showErrorMessage="1" sqref="Y34 Y71 Y115 Y193 Y29 Y245 Y479 Y503 Y533" xr:uid="{00000000-0002-0000-0500-00000C000000}">
      <formula1>Dimension</formula1>
    </dataValidation>
    <dataValidation type="list" allowBlank="1" showInputMessage="1" showErrorMessage="1" sqref="Y35 Y72 Y116 Y194 Y30 Y246 Y480 Y504 Y534" xr:uid="{00000000-0002-0000-0500-00000D000000}">
      <formula1>Tipo</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P14" sqref="P14"/>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70</vt:i4>
      </vt:variant>
    </vt:vector>
  </HeadingPairs>
  <TitlesOfParts>
    <vt:vector size="77" baseType="lpstr">
      <vt:lpstr>Ficha</vt:lpstr>
      <vt:lpstr>MIR GENERL DEL PMDyG</vt:lpstr>
      <vt:lpstr>Pp2 MIR DS</vt:lpstr>
      <vt:lpstr>Listas</vt:lpstr>
      <vt:lpstr>Base</vt:lpstr>
      <vt:lpstr>SUSTENTO INDICADOR</vt:lpstr>
      <vt:lpstr>Hoja5</vt:lpstr>
      <vt:lpstr>Adeudos_Anteriores</vt:lpstr>
      <vt:lpstr>Agropecuaria_Silvicultura_Pesca_y_Caza</vt:lpstr>
      <vt:lpstr>Asuntos_de_Orden_Público_y_Seguridad_Interior</vt:lpstr>
      <vt:lpstr>Asuntos_Económicos_Comerciales_y_Laborales_Generales</vt:lpstr>
      <vt:lpstr>Asuntos_Financieros_y_Hacendarios</vt:lpstr>
      <vt:lpstr>Categoria</vt:lpstr>
      <vt:lpstr>Ciencia_Tecnología_e_Innovación</vt:lpstr>
      <vt:lpstr>Combustibles_y_Energía</vt:lpstr>
      <vt:lpstr>Comunicaciones</vt:lpstr>
      <vt:lpstr>Coordinación_Política_de_Gobierno</vt:lpstr>
      <vt:lpstr>Desarrollo_Económico</vt:lpstr>
      <vt:lpstr>Desarrollo_Social</vt:lpstr>
      <vt:lpstr>Dimension</vt:lpstr>
      <vt:lpstr>Educación</vt:lpstr>
      <vt:lpstr>Fin</vt:lpstr>
      <vt:lpstr>Frecuencia</vt:lpstr>
      <vt:lpstr>Gobierno</vt:lpstr>
      <vt:lpstr>Justicia</vt:lpstr>
      <vt:lpstr>Legislación</vt:lpstr>
      <vt:lpstr>México_con_Educación_de_Calidad</vt:lpstr>
      <vt:lpstr>México_Con_Responsabilidad_Global</vt:lpstr>
      <vt:lpstr>México_en_Paz</vt:lpstr>
      <vt:lpstr>México_Incluyente</vt:lpstr>
      <vt:lpstr>México_Próspero</vt:lpstr>
      <vt:lpstr>Minería_Manufacturas_y_Construcción</vt:lpstr>
      <vt:lpstr>Municipio</vt:lpstr>
      <vt:lpstr>O1_Incrementar_la_sostenibilidad_del_medio_ambiente_y_la_vulnerabilidad_del_cambio_climático</vt:lpstr>
      <vt:lpstr>O10_Incrementar_la_afluencia_y_la_derrama_económica_proveniente_del_turismo</vt:lpstr>
      <vt:lpstr>O11_Mejorar_la_conectividad_de_Jalisco_sus_regiones_y_municipios</vt:lpstr>
      <vt:lpstr>O12_Reducir_la_pobreza_y_la_desigualdad</vt:lpstr>
      <vt:lpstr>O13_Proteger_los_derechos_y_ampliar_las_oportunidades_de_desarrollo_de_los_grupos_prioritarios</vt:lpstr>
      <vt:lpstr>O14_Mejorar_la_salud_de_la_población</vt:lpstr>
      <vt:lpstr>O15_Aumentar_el_acceso_de_la_población_a_una_vivienda_digna</vt:lpstr>
      <vt:lpstr>O17_Incrementar_el_desarrollo_tecnológico_la_investigación_científica_y_la_innovación</vt:lpstr>
      <vt:lpstr>O18_Garantizar_el_acceso_de_toda_la_población_a_la_cultura_y_las_diferentes_expresiones_artísticas</vt:lpstr>
      <vt:lpstr>O19_Aumentar_la_práctica_del_deporte_y_actividades_físicas_de_la_población</vt:lpstr>
      <vt:lpstr>O2_Impulsar_el_desarrollo_sostenible_de_las_regiones_del_estado</vt:lpstr>
      <vt:lpstr>O20_Reducir_la_incidencia_delictiva_y_mejorar_la_percepción_de_seguridad</vt:lpstr>
      <vt:lpstr>O21_Mejorar_la_impartición_de_justicia_con_un_sistema_eficaz_expedito_imparcial_y_transparente</vt:lpstr>
      <vt:lpstr>O22_Reducir_la_impunidad_mejorando_la_imparcialidad_transparencia_y_eficiencia_en_la_procuración_de_justicia</vt:lpstr>
      <vt:lpstr>O23_Garantizar_el_respeto_y_la_protección_de_los_derechos_humanos_y_eliminar_la_discriminación</vt:lpstr>
      <vt:lpstr>O24_Mejorar_la_estabilidad_y_funcionalidad_del_sistema_democrático</vt:lpstr>
      <vt:lpstr>O25_Mejorar_la_efectividad_de_las_instituciones_públicas_y_gubernamentales</vt:lpstr>
      <vt:lpstr>O26_Mejorar_la_igualdad_entre_los_géneros_y_empoderar_a_las_mujeres</vt:lpstr>
      <vt:lpstr>O27_Incrementar_la_capacidad_innovadora_en_los_sectores_social_privado_y_público</vt:lpstr>
      <vt:lpstr>O3_Promover_un_desarrollo_urbano_sostenible_equitativo_y_ordenado</vt:lpstr>
      <vt:lpstr>O4_Garantizar_el_suministro_del_agua_para_población_y_actividades_productivas</vt:lpstr>
      <vt:lpstr>O5_Mejorar_la_calidad_seguridad_y_sostenibilidad_de_la_movilidad_urbana</vt:lpstr>
      <vt:lpstr>O6_Disminuir_los_factores_de_riesgo_y_mejorar_la_atención_ante_desastres</vt:lpstr>
      <vt:lpstr>O7_Incrementar_la_formalidad_del_empleo_la_seguridad_social_y_estabilidad_laboral</vt:lpstr>
      <vt:lpstr>O9_Incrementar_de_forma_sostenible_la_productividad_y_rentabilidad_de_las_actividades_del_sector_primario</vt:lpstr>
      <vt:lpstr>Otras_Industrias_y_Otros_Asuntos_Económicos</vt:lpstr>
      <vt:lpstr>Otros</vt:lpstr>
      <vt:lpstr>Otros_Asuntos_Sociales</vt:lpstr>
      <vt:lpstr>Otros_Servicios_Generales</vt:lpstr>
      <vt:lpstr>PED</vt:lpstr>
      <vt:lpstr>Periodo</vt:lpstr>
      <vt:lpstr>PND</vt:lpstr>
      <vt:lpstr>Protección_Ambiental</vt:lpstr>
      <vt:lpstr>Protección_Social</vt:lpstr>
      <vt:lpstr>Recreación_Cultura_y_Otras_Manifestaciones_Sociales</vt:lpstr>
      <vt:lpstr>Relaciones_Exteriores</vt:lpstr>
      <vt:lpstr>Salud</vt:lpstr>
      <vt:lpstr>Saneamiento_del_Sistema_Financiero</vt:lpstr>
      <vt:lpstr>Tipo</vt:lpstr>
      <vt:lpstr>Transacciones_de_la_Deuda_Financiera_y_Costo_Financiero_Deuda</vt:lpstr>
      <vt:lpstr>Transferencias_Participaciones_y_Aportaciones</vt:lpstr>
      <vt:lpstr>Transporte</vt:lpstr>
      <vt:lpstr>Turismo</vt:lpstr>
      <vt:lpstr>Vivienda_y_Servicios_a_la_Comunidad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Rivera Ferman</dc:creator>
  <cp:lastModifiedBy>User</cp:lastModifiedBy>
  <cp:lastPrinted>2018-12-03T18:32:29Z</cp:lastPrinted>
  <dcterms:created xsi:type="dcterms:W3CDTF">2018-09-12T14:11:41Z</dcterms:created>
  <dcterms:modified xsi:type="dcterms:W3CDTF">2023-01-25T18:22:04Z</dcterms:modified>
</cp:coreProperties>
</file>