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9200" windowHeight="8145"/>
  </bookViews>
  <sheets>
    <sheet name="INICIO" sheetId="1" r:id="rId1"/>
    <sheet name="ADJ. DIRECTA" sheetId="2" r:id="rId2"/>
    <sheet name="CONCURSO-INVITACIÓN-LICITACIÓN" sheetId="6" r:id="rId3"/>
    <sheet name="POR RAMO 33" sheetId="5" r:id="rId4"/>
    <sheet name="PROPUESTAS POR COMITE DE OBRA P" sheetId="3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3" l="1"/>
  <c r="K7" i="3" l="1"/>
  <c r="U7" i="3"/>
  <c r="O7" i="3"/>
  <c r="R10" i="5"/>
  <c r="Q10" i="5"/>
  <c r="O10" i="5"/>
  <c r="L10" i="5"/>
  <c r="J10" i="5" s="1"/>
  <c r="H10" i="5"/>
  <c r="O7" i="5"/>
  <c r="L7" i="5"/>
  <c r="J7" i="5" s="1"/>
  <c r="H7" i="5"/>
  <c r="O4" i="5"/>
  <c r="L4" i="5"/>
  <c r="J4" i="5" s="1"/>
  <c r="H4" i="5"/>
  <c r="S13" i="6"/>
  <c r="R13" i="6"/>
  <c r="P13" i="6" l="1"/>
  <c r="M13" i="6"/>
  <c r="K13" i="6"/>
  <c r="I13" i="6"/>
  <c r="O34" i="2"/>
  <c r="L34" i="2"/>
  <c r="J34" i="2"/>
  <c r="H34" i="2"/>
  <c r="O31" i="2"/>
  <c r="L31" i="2"/>
  <c r="J31" i="2" s="1"/>
  <c r="H31" i="2"/>
</calcChain>
</file>

<file path=xl/sharedStrings.xml><?xml version="1.0" encoding="utf-8"?>
<sst xmlns="http://schemas.openxmlformats.org/spreadsheetml/2006/main" count="321" uniqueCount="157">
  <si>
    <t>No. de Proceso</t>
  </si>
  <si>
    <t>Recursos</t>
  </si>
  <si>
    <t>No. de Contrato</t>
  </si>
  <si>
    <t>Monto c/iva</t>
  </si>
  <si>
    <t>Ejecucion</t>
  </si>
  <si>
    <t>AVANCE FISICO</t>
  </si>
  <si>
    <t>AVANCE FINANCIERO</t>
  </si>
  <si>
    <t>Contratado</t>
  </si>
  <si>
    <t>Inicia</t>
  </si>
  <si>
    <t>Dias</t>
  </si>
  <si>
    <t>Termina</t>
  </si>
  <si>
    <t>ADJUDICACION DIRECTA</t>
  </si>
  <si>
    <t>CONCURSO SIMPLIFICADO SUMARIO</t>
  </si>
  <si>
    <t>N°</t>
  </si>
  <si>
    <t>CONSTRUCCION DE EMPEDRADO AHOGADO EN CONCRETO, LINEAS DE AGUA POTABLE Y DRENAJE EN LA CALLE PRIVADA ANTONIO BRAVO SUR EN LA CABECERA MUNICIPAL DE IXTLAHUACAN DE LOS MEMBRILLOS, JALISCO 496 m2 empedrado 200 ml lineales agua y drenaje</t>
  </si>
  <si>
    <t> OP-AD-RMUNICIPAL-01-2022</t>
  </si>
  <si>
    <t>RFCF 2022</t>
  </si>
  <si>
    <t>CONCRETO ASFALTO Y CIMENTACIONES EDIR S.A. DE C.V.</t>
  </si>
  <si>
    <t>HOMOLOGACION DE IMAGEN URBANA CON PINTURA VINILICA, ESMALTE, PINTURA DE TRAFICO Y ENJARRES EN LA CALLE 8 DE JULIO ENTRE, JUAREZ Y ZARAGOZA EN LA LOCALIDAD DE BUENAVISTA, MUNICIPIO DE IXTLAHUACAN DE LOS MEMBRILLOS, JALISCO 842.93 m2 pintura</t>
  </si>
  <si>
    <t> OP-AD-RMUNICIPAL-02-2022</t>
  </si>
  <si>
    <t>URBANIZADORA Y PAVIMENTADORA MONLE S.A. DE C.V.</t>
  </si>
  <si>
    <t>HOMOLOGACION DE IMAGEN URBANA CON PINTURA VINILICA, ESMALTE, PINTURA DE TRAFICO Y ENJARRES EN LA CALLE ANTONIO BRAVO Y PRIVADA ANTONIO BRAVO EN LA CABECERA MUNICIPAL DE IXTLAHUACAN DE LOS MEMBRILLOS, JALISCO 932.70 m2 de pintura</t>
  </si>
  <si>
    <t> OP-AD-RMUNICIPAL-03-2022</t>
  </si>
  <si>
    <t>ORGANIZACION SUSTENTABLE FEROSMAY SA DE CV</t>
  </si>
  <si>
    <t>HOMOLOGACION DE IMAGEN URBANA CON PINTURA VINILICA, ESMALTE, PINTURA DE TRAFICO Y ENJARRES; ADEMAS DE ARBOLES Y PLANTAS ORNAMENTALES EN LA CALLE MORELOS, ENTRE PEDRO MORENO Y ENRIQUE GONZALEZ MARTINEZ EN LA LOCALIDAD DE ATEQUIZA, MUNICIPIO DE IXTLAHUACAN DE LOS MEMBRILLOS, JALISCO 2168.53 m2 pintura</t>
  </si>
  <si>
    <t> OP-AD-RMUNICIPAL-04-2022</t>
  </si>
  <si>
    <t>GRUPO ARANGE S.A. DE C.V.</t>
  </si>
  <si>
    <t>CONSTRUCCION DE EMPEDRADO AHOGADO EN CONCRETO Y LINEA DE AGUA POTABLE Y DRENAJE EN LA CALLE NIÑOS HEROES DE CALLE SAN CARLOS A CALLE REVOLUCION EN LA LOCALIDAD DEL RODEO EN EL MUNICIPIO DE IXTLAHUACAN DE LOS MEMBRILLOS, JALISCO 200 ml agua y dernaje y 1053 m2 empedrado</t>
  </si>
  <si>
    <t xml:space="preserve">OP-CSS-RMUNICIPAL-01-2022 </t>
  </si>
  <si>
    <t>CONSTRUCTORA CEICO S.A. DE C.V.</t>
  </si>
  <si>
    <t>CONSTRUCCION DE PUENTE VEHICULAR EN LA LOCALIDAD DE SAN ISIDRO EL AGUACATE MUNICIPIO DE IXTLAHUACAN DE LOS MEMBRILLOS, JALISCO 24m2 concreto</t>
  </si>
  <si>
    <t>OP-AD-RMUNICIPAL-07-2022</t>
  </si>
  <si>
    <t>HOMOLOGACION DE IMAGEN URBANA CON PINTURA VINILICA, ESMALTE, PINTURA DE TRAFICO Y ENJARRES EN LA CALLE NIÑOS HEROES EN LA LOCALIDAD DE EL RODEO, MUNICIPIO DE IXTLAHUACAN DE LOS MEMBRILLOS, JALISCO 1589.15 m2 pintura</t>
  </si>
  <si>
    <t>OP-AD-RMUNICIPAL-08-2022</t>
  </si>
  <si>
    <t>CONSTRUCCION DE EMPEDRADO AHOGADO EN CONCRETO CON LINEAS DE AGUA POTABLE Y DRENAJE SANITARIO EN LA CALLE 8 DE JULIO, DE ZARAGOZA A MANUEL CAPETILLO EN LA LOCALIDAD DE BUENAVISTA, MUNICIPIO DE IXTLAHUACAN DE LOS MEMBRILLOS, JALISCO</t>
  </si>
  <si>
    <t>OP-AD-RMUNICIPAL-12-2022</t>
  </si>
  <si>
    <t>HOMOLOGACION DE IMAGEN URBANA CON PINTURA VINILICA, PINTURA DE TRAFICO, PINTURA DE ESMALTE, ENJARRES, SUMINISTROS Y COLOCACION DE PASTO Y ARBOLES EN ARRIETES EN LA CALLE 8 DE JULIO Y PLAZA CIVICA EN LA LOCALIDAD DE BUENAVISTA, MUNICIPIO DE IXTLAHUACAN DE LOS MEMBRILLOS,JALISCO 1682.52 M2</t>
  </si>
  <si>
    <t>OP‐AD‐RMUNICIPAL‐13‐2022</t>
  </si>
  <si>
    <t>GRUPO IXA CONSTRUCTOR S.A. DE C.V.</t>
  </si>
  <si>
    <t>CONSTRUCCION DEL CANAL PLUVIAL LATERAL A LA CLINICA MUNICIPAL DE IXTLAHUACAN DE LOS MEMBRILLOS, JALISCO 100 M2</t>
  </si>
  <si>
    <t>OP‐AD‐RMUNICIPAL‐10‐2022</t>
  </si>
  <si>
    <t>CONSTRUCCIÓN DE EMPEDRADO AHOGADO EN CONCRETO CON LÍNEA DE AGUA POTABLE Y DRENAJE SANITARIO EN LA CALLE LOPEZ COTILLA DEL PUENTE A LUIS MORALES EN LA LOCALIDAD DE LUIS GARCIA, MUNICIPIO DE IXTLAHUACÁN DE LOS MEMBRILLOS, JALISCO.</t>
  </si>
  <si>
    <t xml:space="preserve">OP-CSS-RMUNICIPAL-03-2022 </t>
  </si>
  <si>
    <t>CONSTRUCCION DE PLAZA CIVICA CON INTEGRACION  DE CALLES LATERALES TRANQUILIZADAS, EN LA LOCALIDAD DE SANTA ROSA, MUNICIPIO DE IXTLAHUACAN DE LOS MEMBRILLOS, JALISCO.</t>
  </si>
  <si>
    <t xml:space="preserve">OP-CSS-RMUNICIPAL-02-2022 </t>
  </si>
  <si>
    <t>Objeto de la Obra</t>
  </si>
  <si>
    <t>Monto s/iva</t>
  </si>
  <si>
    <t>% FINANCIERO</t>
  </si>
  <si>
    <t>Asignado</t>
  </si>
  <si>
    <t>OBRAS POR ADJUDICACIÓN DIRECTA DEL AÑO 2022</t>
  </si>
  <si>
    <t>OBRAS POR CONCURSO, INVITACIÓN O LICITACIÓN DEL AÑO 2022</t>
  </si>
  <si>
    <t>OBRAS CON RECURSOS DEL RAMO 33 DEL AÑO 2022</t>
  </si>
  <si>
    <t>OBRAS PROPUESTAS POR EL COMITÉ MIXTO DE OBRA PÚBLICA DEL AÑO 2022</t>
  </si>
  <si>
    <t xml:space="preserve">Fecha de Actualización: </t>
  </si>
  <si>
    <t>RFC</t>
  </si>
  <si>
    <t>Representante legal</t>
  </si>
  <si>
    <t>Fecha del contrato</t>
  </si>
  <si>
    <t>Avance financiero (Monto final)</t>
  </si>
  <si>
    <t>Empresa Adjudicada/Proveedor</t>
  </si>
  <si>
    <t>Modalidad/Tipo de obra</t>
  </si>
  <si>
    <t>Nombre y Objeto de la Obra</t>
  </si>
  <si>
    <t>Dimensiones / Medidas</t>
  </si>
  <si>
    <t>Localización de la obra</t>
  </si>
  <si>
    <t>Caracteristicas de la obra</t>
  </si>
  <si>
    <t>Dimensiones/Medidas</t>
  </si>
  <si>
    <t>Lugar de la obra/Localización</t>
  </si>
  <si>
    <t>Comunidades y Población destinataria</t>
  </si>
  <si>
    <t>Empresa Adjudicada</t>
  </si>
  <si>
    <t>RESTO FINANCIERO</t>
  </si>
  <si>
    <t>% Financiero</t>
  </si>
  <si>
    <t>LICA</t>
  </si>
  <si>
    <t>Nombre de la Obra</t>
  </si>
  <si>
    <t>496M2 DE EMEDRADO 200 ML DE LINEA DE AGUA 200 ML DE LINEA DE DRENAJE</t>
  </si>
  <si>
    <t>IXTLAHUACAN DE LOS MEMBRILLOS, JALISCO</t>
  </si>
  <si>
    <t>CAC080111CR8</t>
  </si>
  <si>
    <t>JORGE ALEJANDRO SANCHEZ CONTRERAS</t>
  </si>
  <si>
    <t>842.93M2</t>
  </si>
  <si>
    <t>BUENAVISTA</t>
  </si>
  <si>
    <t>UPM1683055A4</t>
  </si>
  <si>
    <t>NANCY ROXANA SILVA SOTO</t>
  </si>
  <si>
    <t>GAR120528C46</t>
  </si>
  <si>
    <t>ARNULFO AVILA BUENDIA</t>
  </si>
  <si>
    <t xml:space="preserve">ING. HERNANN EIVILIO HEIKES MENDIOLA </t>
  </si>
  <si>
    <t>932.70M2</t>
  </si>
  <si>
    <t>2198.53M2</t>
  </si>
  <si>
    <t>ATEQUIZA</t>
  </si>
  <si>
    <t>24M2</t>
  </si>
  <si>
    <t>1589.15 M2</t>
  </si>
  <si>
    <t>100M2</t>
  </si>
  <si>
    <t>1053 M2 DE EMPEDRADO 200ML DE LINEA DE AGUA 200ML DE LINEA DE DRENAJE</t>
  </si>
  <si>
    <t>JULIO CESAR GARCIA ISORDIA</t>
  </si>
  <si>
    <t>CCE030124TIA</t>
  </si>
  <si>
    <t>CONSTRUCCION DE EMPEDRADO AHOGADO CON LINE DE AGUA POTABLE Y DRENAJE MACHUELOS Y BANQUETAS</t>
  </si>
  <si>
    <t>CONTRUCCION DE PLAZOLETA JARDINERAS KIOSCO Y FUENTE</t>
  </si>
  <si>
    <t>EL RODEO</t>
  </si>
  <si>
    <t>LUIS GARCIA</t>
  </si>
  <si>
    <t>1994.62 M2 DE EMPEDRADO 289ML DE LINEA DE AGUA 270ML DE LINEA DE DRENAJE</t>
  </si>
  <si>
    <t>SANTA ROSA</t>
  </si>
  <si>
    <t>1PZA</t>
  </si>
  <si>
    <t>OSF210309222</t>
  </si>
  <si>
    <t>663.60M2 DE EMEDRADO 128 ML DE LINEA DE AGUA 128 ML DE LINEA DE DRENAJE</t>
  </si>
  <si>
    <t>ARQ. PABLO CESAR LARIOS DE LA TORRE</t>
  </si>
  <si>
    <t>GIG11020QD3</t>
  </si>
  <si>
    <t>Oficios:</t>
  </si>
  <si>
    <t>Enero</t>
  </si>
  <si>
    <t>Febrero</t>
  </si>
  <si>
    <t>Marzo</t>
  </si>
  <si>
    <t>Abril</t>
  </si>
  <si>
    <t>Mayo</t>
  </si>
  <si>
    <t>https://cimtra.imembrillos.gob.mx/wp-content/uploads/2022/06/Ramo-33-Enero.pdf</t>
  </si>
  <si>
    <t>https://cimtra.imembrillos.gob.mx/wp-content/uploads/2022/06/Ramo-33-Febrero.pdf</t>
  </si>
  <si>
    <t>https://cimtra.imembrillos.gob.mx/wp-content/uploads/2022/06/Ramo-33-Marzo.pdf</t>
  </si>
  <si>
    <t>https://cimtra.imembrillos.gob.mx/wp-content/uploads/2022/06/Ramo-33-Abril.pdf</t>
  </si>
  <si>
    <t>https://cimtra.imembrillos.gob.mx/wp-content/uploads/2022/06/Ramo-33-Mayo.pdf</t>
  </si>
  <si>
    <t>Mejoramiento de infraestructura deportiva y espacios públicos: Parque Olivos 2 en Ixtlahuacán de los Membrillos.</t>
  </si>
  <si>
    <t>Infraestructura deportiva y espacios de recreacion y esparcimiento</t>
  </si>
  <si>
    <t>Parque Olivos 2 en Ixtlahuacán de los Membrillos</t>
  </si>
  <si>
    <t>Participaciones federales</t>
  </si>
  <si>
    <t>Observaciones</t>
  </si>
  <si>
    <t>Junio</t>
  </si>
  <si>
    <t>https://cimtra.imembrillos.gob.mx/wp-content/uploads/2022/07/Ramo-33-Junio-2022.pdf</t>
  </si>
  <si>
    <t>Se informa que en los meses de enero, febrero, marzo, abril, mayo y junio no se ha realizado obra pública con presupuesto del Ramo 33</t>
  </si>
  <si>
    <t>https://www.utei.imembrillos.gob.mx/documentos/articulo_8/FRACCION%20VI/INCISO%20J/actas_comisiones2021_2024/2022/actas2022/ACTAS%20CABILDO%20MAYO/Acta%20Sesi%C3%B3n%2015%20Ordinaria.PDF</t>
  </si>
  <si>
    <t>Acta de la sesión</t>
  </si>
  <si>
    <t>Obra en proceso</t>
  </si>
  <si>
    <t>Consulta las convocatorias y actas del Pleno del Ayuntamiento en el siguiente enlace: https://www.utei.imembrillos.gob.mx/8_VI_i.html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</si>
  <si>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Se hace de su conocimiento que el presente listado incluye la obra pública concluída o en proceso a la fecha de su publicación, no obstante se informa que en las convocatorias y actas del pleno del ayuntamiento podrá consultar aquellas obras que fueron aprobadas y se encuentran en proceso administrativo para determinar el inicio de su ejecución</t>
    </r>
  </si>
  <si>
    <t>CONSTRUCCION DE PAVIMENTO HIDRAHULICO DE 300 KG CM2 EN LA CALLE OLIVO DOMINICANO INGRESO LATERAL A OLIVOS ENTRE CARRETERA Y CALLE OLIVO MEXICANO, FRACCIONAMIENTO OLIVOS, MUNICIPIO DE IXTLAHUACAN DE LOS MEMBRILLOS, JALISCO.</t>
  </si>
  <si>
    <t>FRACCIONAMIENTO LOS OLIVOS, IXTLAHUACAN DE LOS MEMBRILLOS</t>
  </si>
  <si>
    <t>OP-AD-FAIS-01-2022</t>
  </si>
  <si>
    <t>FAIS 2022</t>
  </si>
  <si>
    <t>CONSTRUCCION DE PAVIMENTO HIDRAHULICO DE 300 KG CM2 EN INGRESO A FRACCIONAMIENTO OLIVOS 2 DE CARRETERA A CALLE OLIVO DANES EN FRACCIONAMIENTO OLIVOS 2, MUNICIPIO DE IXTLAHUACAN DE LOS MEMBRILLOS</t>
  </si>
  <si>
    <t>FRACCIONAMIENTO LOS OLIVOS II, IXTLAHUACAN DE LOS MEMBRILLOS</t>
  </si>
  <si>
    <t>OP-AD-FAIS-02-2022</t>
  </si>
  <si>
    <t>FAIS 2023</t>
  </si>
  <si>
    <t xml:space="preserve"> CONSTRUCCION DE PAVIMENTO HIDRAHULICO DE 300 KG POR CM2 EN LA CALLE RIO SANTIAGO ENTRE LAS CALLES RIO MARABASCO Y RIO JIQUILPAN EN EL FRACCIONAMIENTO LOS SABINOS 1 MUNICIPIO DE IXTLAHUACAN DE LOS MEMBRILLOS JALISCO</t>
  </si>
  <si>
    <t>CONSTRUCCION DE PAVIMENTO HIDRAULICO</t>
  </si>
  <si>
    <t>FRACCIONAMIENTO LOS SABINO 1</t>
  </si>
  <si>
    <t>OP-CSS-FAIS-01-2022</t>
  </si>
  <si>
    <t>GAR120528L46</t>
  </si>
  <si>
    <t>CCEO30124TIA</t>
  </si>
  <si>
    <t>ING. JULIO CESAR GARCIA ISORDIA</t>
  </si>
  <si>
    <t>PAVIMENTACIÓN DE CALLE CON CONCRETO HIDRAULICO</t>
  </si>
  <si>
    <t>FRACCIONAMIENTO LOS SABINOS 1</t>
  </si>
  <si>
    <t>CACO80111CR8</t>
  </si>
  <si>
    <t>Obra propuesta y validada en la Sesión del Comité Mixto de Obra Pública del 30 de Agosto del 2022</t>
  </si>
  <si>
    <t>https://cimtra.imembrillos.gob.mx/wp-content/uploads/2022/10/ACTA-DE-COMITE-MIXTO-30-DE-AGOSTO.pdf</t>
  </si>
  <si>
    <t>septiembre, 2022</t>
  </si>
  <si>
    <t>1034.34M2</t>
  </si>
  <si>
    <t>1680M2</t>
  </si>
  <si>
    <t>918.13M2</t>
  </si>
  <si>
    <t>12300M2</t>
  </si>
  <si>
    <t xml:space="preserve">OP-CSS-RMUNICIPAL-04-2022 </t>
  </si>
  <si>
    <t>AGI BUILDING SYNERGY S.A. DE C.V.</t>
  </si>
  <si>
    <t>ABS200713Q15</t>
  </si>
  <si>
    <t>RUBEN TORRES FLORES</t>
  </si>
  <si>
    <t xml:space="preserve">La presente obra fue presentada como propuesta y aprobada por el Cabildo en la 15a. Sesion ordinaria del Pleno del Ayuntamiento del día 06 de mayo del 2022, vease punto de acuerdo número Diez.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</si>
</sst>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C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9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9" tint="-0.499984740745262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6" fillId="3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0" fontId="7" fillId="3" borderId="4" xfId="0" applyFont="1" applyFill="1" applyBorder="1" applyAlignment="1">
      <alignment horizontal="center" vertical="center"/>
    </xf>
    <xf numFmtId="0" fontId="8" fillId="2" borderId="0" xfId="6" applyFill="1"/>
    <xf numFmtId="0" fontId="6" fillId="3" borderId="4" xfId="0" applyFont="1" applyFill="1" applyBorder="1" applyAlignment="1">
      <alignment horizontal="center" vertical="center" wrapText="1"/>
    </xf>
    <xf numFmtId="0" fontId="4" fillId="0" borderId="0" xfId="0" applyFont="1"/>
    <xf numFmtId="0" fontId="0" fillId="2" borderId="0" xfId="0" applyFill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4" fontId="0" fillId="0" borderId="1" xfId="5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44" fontId="5" fillId="0" borderId="1" xfId="5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44" fontId="0" fillId="0" borderId="6" xfId="4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0" fillId="0" borderId="6" xfId="1" applyFont="1" applyFill="1" applyBorder="1" applyAlignment="1">
      <alignment horizontal="center" vertical="center" wrapText="1"/>
    </xf>
    <xf numFmtId="44" fontId="0" fillId="0" borderId="3" xfId="0" applyNumberFormat="1" applyFont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0" fillId="0" borderId="8" xfId="4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44" fontId="5" fillId="0" borderId="7" xfId="4" applyFont="1" applyFill="1" applyBorder="1" applyAlignment="1">
      <alignment horizontal="center" vertical="center" wrapText="1"/>
    </xf>
    <xf numFmtId="44" fontId="0" fillId="0" borderId="7" xfId="4" applyFont="1" applyFill="1" applyBorder="1" applyAlignment="1">
      <alignment horizontal="center" vertical="center" wrapText="1"/>
    </xf>
    <xf numFmtId="44" fontId="5" fillId="0" borderId="6" xfId="4" applyFont="1" applyFill="1" applyBorder="1" applyAlignment="1">
      <alignment horizontal="center" vertical="center" wrapText="1"/>
    </xf>
    <xf numFmtId="44" fontId="5" fillId="0" borderId="8" xfId="4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8" fontId="0" fillId="0" borderId="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9" fontId="4" fillId="0" borderId="16" xfId="1" applyFont="1" applyFill="1" applyBorder="1" applyAlignment="1">
      <alignment horizontal="center" vertical="center" wrapText="1"/>
    </xf>
    <xf numFmtId="9" fontId="4" fillId="0" borderId="17" xfId="1" applyFont="1" applyFill="1" applyBorder="1" applyAlignment="1">
      <alignment horizontal="center" vertical="center" wrapText="1"/>
    </xf>
    <xf numFmtId="9" fontId="4" fillId="0" borderId="18" xfId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14" fontId="0" fillId="0" borderId="7" xfId="0" applyNumberFormat="1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14" fontId="0" fillId="0" borderId="6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44" fontId="0" fillId="0" borderId="7" xfId="0" applyNumberFormat="1" applyFont="1" applyBorder="1" applyAlignment="1">
      <alignment horizontal="center" vertical="center" wrapText="1"/>
    </xf>
    <xf numFmtId="44" fontId="5" fillId="0" borderId="7" xfId="5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4" fontId="5" fillId="0" borderId="6" xfId="5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4" fontId="5" fillId="0" borderId="8" xfId="5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/>
    </xf>
    <xf numFmtId="9" fontId="0" fillId="0" borderId="7" xfId="5" applyNumberFormat="1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/>
    </xf>
    <xf numFmtId="44" fontId="0" fillId="0" borderId="6" xfId="5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/>
    </xf>
    <xf numFmtId="44" fontId="0" fillId="0" borderId="8" xfId="5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9" fontId="1" fillId="0" borderId="1" xfId="5" applyNumberFormat="1" applyFont="1" applyFill="1" applyBorder="1" applyAlignment="1">
      <alignment horizontal="center" vertical="center"/>
    </xf>
    <xf numFmtId="44" fontId="1" fillId="0" borderId="1" xfId="5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/>
    <xf numFmtId="44" fontId="0" fillId="0" borderId="1" xfId="0" applyNumberFormat="1" applyFont="1" applyBorder="1"/>
    <xf numFmtId="0" fontId="8" fillId="0" borderId="1" xfId="6" applyFont="1" applyBorder="1" applyAlignment="1">
      <alignment wrapText="1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4" fontId="1" fillId="0" borderId="1" xfId="3" applyFont="1" applyFill="1" applyBorder="1" applyAlignment="1">
      <alignment horizontal="center" vertical="center"/>
    </xf>
    <xf numFmtId="9" fontId="1" fillId="0" borderId="6" xfId="1" applyFont="1" applyBorder="1" applyAlignment="1">
      <alignment horizontal="center" vertical="center" wrapText="1"/>
    </xf>
    <xf numFmtId="9" fontId="1" fillId="0" borderId="8" xfId="1" applyFont="1" applyBorder="1" applyAlignment="1">
      <alignment horizontal="center" vertical="center" wrapText="1"/>
    </xf>
    <xf numFmtId="44" fontId="1" fillId="0" borderId="1" xfId="5" applyFont="1" applyBorder="1"/>
    <xf numFmtId="9" fontId="1" fillId="0" borderId="1" xfId="1" applyFont="1" applyBorder="1"/>
  </cellXfs>
  <cellStyles count="7">
    <cellStyle name="Hipervínculo" xfId="6" builtinId="8"/>
    <cellStyle name="Moneda" xfId="5" builtinId="4"/>
    <cellStyle name="Moneda 2" xfId="2"/>
    <cellStyle name="Moneda 3" xfId="3"/>
    <cellStyle name="Moneda 4" xf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POR RAMO 33'!A1"/><Relationship Id="rId2" Type="http://schemas.openxmlformats.org/officeDocument/2006/relationships/hyperlink" Target="#'CONCURSO-INVITACI&#211;N-LICITACI&#211;N'!A1"/><Relationship Id="rId1" Type="http://schemas.openxmlformats.org/officeDocument/2006/relationships/hyperlink" Target="#'ADJ. DIRECTA'!A1"/><Relationship Id="rId4" Type="http://schemas.openxmlformats.org/officeDocument/2006/relationships/hyperlink" Target="#'PROPUESTAS POR COMITE DE OBRA P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A12B82D-DE29-42C6-8D7E-CFBD83A8E292}" type="doc">
      <dgm:prSet loTypeId="urn:microsoft.com/office/officeart/2005/8/layout/default" loCatId="list" qsTypeId="urn:microsoft.com/office/officeart/2005/8/quickstyle/simple1" qsCatId="simple" csTypeId="urn:microsoft.com/office/officeart/2005/8/colors/colorful5" csCatId="colorful" phldr="1"/>
      <dgm:spPr/>
      <dgm:t>
        <a:bodyPr/>
        <a:lstStyle/>
        <a:p>
          <a:endParaRPr lang="es-ES"/>
        </a:p>
      </dgm:t>
    </dgm:pt>
    <dgm:pt modelId="{89DA6B17-7CE1-49B0-9427-6814CAFC3E41}">
      <dgm:prSet phldrT="[Texto]"/>
      <dgm:spPr/>
      <dgm:t>
        <a:bodyPr/>
        <a:lstStyle/>
        <a:p>
          <a:r>
            <a:rPr lang="es-ES"/>
            <a:t>Adjudicación directa.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D3C2374B-111E-4FC6-88F4-D6AB051A1FBE}" type="parTrans" cxnId="{9A953A88-6585-46F1-B045-5306CCB015A4}">
      <dgm:prSet/>
      <dgm:spPr/>
      <dgm:t>
        <a:bodyPr/>
        <a:lstStyle/>
        <a:p>
          <a:endParaRPr lang="es-ES"/>
        </a:p>
      </dgm:t>
    </dgm:pt>
    <dgm:pt modelId="{5DC6B1E2-73F3-4382-8CCB-18F6573B9531}" type="sibTrans" cxnId="{9A953A88-6585-46F1-B045-5306CCB015A4}">
      <dgm:prSet/>
      <dgm:spPr/>
      <dgm:t>
        <a:bodyPr/>
        <a:lstStyle/>
        <a:p>
          <a:endParaRPr lang="es-ES"/>
        </a:p>
      </dgm:t>
    </dgm:pt>
    <dgm:pt modelId="{0BD25373-189C-414F-A9E6-B59C30F10348}">
      <dgm:prSet phldrT="[Texto]"/>
      <dgm:spPr/>
      <dgm:t>
        <a:bodyPr/>
        <a:lstStyle/>
        <a:p>
          <a:r>
            <a:rPr lang="es-ES"/>
            <a:t>Concurso, invitación o Licitación.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AB2E12B1-44C9-4D2D-85C7-381B771A60F3}" type="parTrans" cxnId="{36B537C2-E397-4736-A0C0-B877CA40CE38}">
      <dgm:prSet/>
      <dgm:spPr/>
      <dgm:t>
        <a:bodyPr/>
        <a:lstStyle/>
        <a:p>
          <a:endParaRPr lang="es-ES"/>
        </a:p>
      </dgm:t>
    </dgm:pt>
    <dgm:pt modelId="{33B086EA-01D9-435F-B986-A2019438270F}" type="sibTrans" cxnId="{36B537C2-E397-4736-A0C0-B877CA40CE38}">
      <dgm:prSet/>
      <dgm:spPr/>
      <dgm:t>
        <a:bodyPr/>
        <a:lstStyle/>
        <a:p>
          <a:endParaRPr lang="es-ES"/>
        </a:p>
      </dgm:t>
    </dgm:pt>
    <dgm:pt modelId="{9F1EBD02-1CCC-4541-B763-D4C712D8F390}">
      <dgm:prSet phldrT="[Texto]"/>
      <dgm:spPr/>
      <dgm:t>
        <a:bodyPr/>
        <a:lstStyle/>
        <a:p>
          <a:r>
            <a:rPr lang="es-ES"/>
            <a:t>Ramo 33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DE072F97-3B40-42A3-AD77-08309CA02FA6}" type="parTrans" cxnId="{1D6E8B4F-AE6D-4C6C-95FA-36479C2C985E}">
      <dgm:prSet/>
      <dgm:spPr/>
      <dgm:t>
        <a:bodyPr/>
        <a:lstStyle/>
        <a:p>
          <a:endParaRPr lang="es-ES"/>
        </a:p>
      </dgm:t>
    </dgm:pt>
    <dgm:pt modelId="{6C7E8CC4-C4C0-40C2-A728-0C1991880BC9}" type="sibTrans" cxnId="{1D6E8B4F-AE6D-4C6C-95FA-36479C2C985E}">
      <dgm:prSet/>
      <dgm:spPr/>
      <dgm:t>
        <a:bodyPr/>
        <a:lstStyle/>
        <a:p>
          <a:endParaRPr lang="es-ES"/>
        </a:p>
      </dgm:t>
    </dgm:pt>
    <dgm:pt modelId="{844CD90A-B963-4E52-9673-2B30D01B5AB0}">
      <dgm:prSet phldrT="[Texto]"/>
      <dgm:spPr/>
      <dgm:t>
        <a:bodyPr/>
        <a:lstStyle/>
        <a:p>
          <a:r>
            <a:rPr lang="es-ES"/>
            <a:t>Propuestas por Comité 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8F8E8580-0099-4700-9DAE-1791DC984026}" type="parTrans" cxnId="{96AA351E-364C-479E-A115-041D2058D933}">
      <dgm:prSet/>
      <dgm:spPr/>
      <dgm:t>
        <a:bodyPr/>
        <a:lstStyle/>
        <a:p>
          <a:endParaRPr lang="es-ES"/>
        </a:p>
      </dgm:t>
    </dgm:pt>
    <dgm:pt modelId="{E647AE28-024D-42B9-A98F-F2DBF13A760A}" type="sibTrans" cxnId="{96AA351E-364C-479E-A115-041D2058D933}">
      <dgm:prSet/>
      <dgm:spPr/>
      <dgm:t>
        <a:bodyPr/>
        <a:lstStyle/>
        <a:p>
          <a:endParaRPr lang="es-ES"/>
        </a:p>
      </dgm:t>
    </dgm:pt>
    <dgm:pt modelId="{D6E52BDC-64D8-43DF-ACB5-04943AAD578A}" type="pres">
      <dgm:prSet presAssocID="{FA12B82D-DE29-42C6-8D7E-CFBD83A8E292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62C21AD8-79DA-4ADD-924D-D9AE905DB978}" type="pres">
      <dgm:prSet presAssocID="{89DA6B17-7CE1-49B0-9427-6814CAFC3E41}" presName="node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FE457B3-5ED7-49F5-8BB4-E0DD9B221EE7}" type="pres">
      <dgm:prSet presAssocID="{5DC6B1E2-73F3-4382-8CCB-18F6573B9531}" presName="sibTrans" presStyleCnt="0"/>
      <dgm:spPr/>
    </dgm:pt>
    <dgm:pt modelId="{A51B5AA9-A56B-4FFF-9B40-7B707FAA1716}" type="pres">
      <dgm:prSet presAssocID="{0BD25373-189C-414F-A9E6-B59C30F10348}" presName="node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2D2387F9-801D-47D0-8EB7-6E4EDFA0DB3E}" type="pres">
      <dgm:prSet presAssocID="{33B086EA-01D9-435F-B986-A2019438270F}" presName="sibTrans" presStyleCnt="0"/>
      <dgm:spPr/>
    </dgm:pt>
    <dgm:pt modelId="{C6D4E67A-9CAB-479B-9660-F0073D6D3B85}" type="pres">
      <dgm:prSet presAssocID="{9F1EBD02-1CCC-4541-B763-D4C712D8F390}" presName="node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8AF0B3E-F280-4C4E-A726-4B4F23CA36FC}" type="pres">
      <dgm:prSet presAssocID="{6C7E8CC4-C4C0-40C2-A728-0C1991880BC9}" presName="sibTrans" presStyleCnt="0"/>
      <dgm:spPr/>
    </dgm:pt>
    <dgm:pt modelId="{0A7ECBCA-9D77-4503-9F25-E1091A442C7B}" type="pres">
      <dgm:prSet presAssocID="{844CD90A-B963-4E52-9673-2B30D01B5AB0}" presName="node" presStyleLbl="node1" presStyleIdx="3" presStyleCnt="4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468C5ADC-7254-486A-9653-9B78F436B6C7}" type="presOf" srcId="{89DA6B17-7CE1-49B0-9427-6814CAFC3E41}" destId="{62C21AD8-79DA-4ADD-924D-D9AE905DB978}" srcOrd="0" destOrd="0" presId="urn:microsoft.com/office/officeart/2005/8/layout/default"/>
    <dgm:cxn modelId="{52719E81-3021-4D7F-86BF-82024E673B8E}" type="presOf" srcId="{9F1EBD02-1CCC-4541-B763-D4C712D8F390}" destId="{C6D4E67A-9CAB-479B-9660-F0073D6D3B85}" srcOrd="0" destOrd="0" presId="urn:microsoft.com/office/officeart/2005/8/layout/default"/>
    <dgm:cxn modelId="{C90631AA-8A06-4C27-AEF4-577490F7F4BA}" type="presOf" srcId="{844CD90A-B963-4E52-9673-2B30D01B5AB0}" destId="{0A7ECBCA-9D77-4503-9F25-E1091A442C7B}" srcOrd="0" destOrd="0" presId="urn:microsoft.com/office/officeart/2005/8/layout/default"/>
    <dgm:cxn modelId="{EDA40B45-9658-4D83-BACF-2321A28ED9F7}" type="presOf" srcId="{0BD25373-189C-414F-A9E6-B59C30F10348}" destId="{A51B5AA9-A56B-4FFF-9B40-7B707FAA1716}" srcOrd="0" destOrd="0" presId="urn:microsoft.com/office/officeart/2005/8/layout/default"/>
    <dgm:cxn modelId="{9A953A88-6585-46F1-B045-5306CCB015A4}" srcId="{FA12B82D-DE29-42C6-8D7E-CFBD83A8E292}" destId="{89DA6B17-7CE1-49B0-9427-6814CAFC3E41}" srcOrd="0" destOrd="0" parTransId="{D3C2374B-111E-4FC6-88F4-D6AB051A1FBE}" sibTransId="{5DC6B1E2-73F3-4382-8CCB-18F6573B9531}"/>
    <dgm:cxn modelId="{36B537C2-E397-4736-A0C0-B877CA40CE38}" srcId="{FA12B82D-DE29-42C6-8D7E-CFBD83A8E292}" destId="{0BD25373-189C-414F-A9E6-B59C30F10348}" srcOrd="1" destOrd="0" parTransId="{AB2E12B1-44C9-4D2D-85C7-381B771A60F3}" sibTransId="{33B086EA-01D9-435F-B986-A2019438270F}"/>
    <dgm:cxn modelId="{1D6E8B4F-AE6D-4C6C-95FA-36479C2C985E}" srcId="{FA12B82D-DE29-42C6-8D7E-CFBD83A8E292}" destId="{9F1EBD02-1CCC-4541-B763-D4C712D8F390}" srcOrd="2" destOrd="0" parTransId="{DE072F97-3B40-42A3-AD77-08309CA02FA6}" sibTransId="{6C7E8CC4-C4C0-40C2-A728-0C1991880BC9}"/>
    <dgm:cxn modelId="{5CEB8AF3-BF9B-4AC6-B196-C0F733D263C7}" type="presOf" srcId="{FA12B82D-DE29-42C6-8D7E-CFBD83A8E292}" destId="{D6E52BDC-64D8-43DF-ACB5-04943AAD578A}" srcOrd="0" destOrd="0" presId="urn:microsoft.com/office/officeart/2005/8/layout/default"/>
    <dgm:cxn modelId="{96AA351E-364C-479E-A115-041D2058D933}" srcId="{FA12B82D-DE29-42C6-8D7E-CFBD83A8E292}" destId="{844CD90A-B963-4E52-9673-2B30D01B5AB0}" srcOrd="3" destOrd="0" parTransId="{8F8E8580-0099-4700-9DAE-1791DC984026}" sibTransId="{E647AE28-024D-42B9-A98F-F2DBF13A760A}"/>
    <dgm:cxn modelId="{4C5C64D0-F500-463B-9B46-C2F78060068E}" type="presParOf" srcId="{D6E52BDC-64D8-43DF-ACB5-04943AAD578A}" destId="{62C21AD8-79DA-4ADD-924D-D9AE905DB978}" srcOrd="0" destOrd="0" presId="urn:microsoft.com/office/officeart/2005/8/layout/default"/>
    <dgm:cxn modelId="{900BCB52-7CE9-4FD7-A2A7-5046D98DD984}" type="presParOf" srcId="{D6E52BDC-64D8-43DF-ACB5-04943AAD578A}" destId="{5FE457B3-5ED7-49F5-8BB4-E0DD9B221EE7}" srcOrd="1" destOrd="0" presId="urn:microsoft.com/office/officeart/2005/8/layout/default"/>
    <dgm:cxn modelId="{39022B9F-373C-44D2-9EC3-3123ED5059D8}" type="presParOf" srcId="{D6E52BDC-64D8-43DF-ACB5-04943AAD578A}" destId="{A51B5AA9-A56B-4FFF-9B40-7B707FAA1716}" srcOrd="2" destOrd="0" presId="urn:microsoft.com/office/officeart/2005/8/layout/default"/>
    <dgm:cxn modelId="{ECB7B9B8-A7CB-4F6F-91D5-CA32E7BD046A}" type="presParOf" srcId="{D6E52BDC-64D8-43DF-ACB5-04943AAD578A}" destId="{2D2387F9-801D-47D0-8EB7-6E4EDFA0DB3E}" srcOrd="3" destOrd="0" presId="urn:microsoft.com/office/officeart/2005/8/layout/default"/>
    <dgm:cxn modelId="{DCBD7CEF-B1CB-4CB9-BD16-0A50DF015620}" type="presParOf" srcId="{D6E52BDC-64D8-43DF-ACB5-04943AAD578A}" destId="{C6D4E67A-9CAB-479B-9660-F0073D6D3B85}" srcOrd="4" destOrd="0" presId="urn:microsoft.com/office/officeart/2005/8/layout/default"/>
    <dgm:cxn modelId="{C4E3CE6B-8CF5-4E68-ABF2-7112B95E6EC0}" type="presParOf" srcId="{D6E52BDC-64D8-43DF-ACB5-04943AAD578A}" destId="{98AF0B3E-F280-4C4E-A726-4B4F23CA36FC}" srcOrd="5" destOrd="0" presId="urn:microsoft.com/office/officeart/2005/8/layout/default"/>
    <dgm:cxn modelId="{B6BB0BC2-5DDB-4C56-818E-A8258BACFA42}" type="presParOf" srcId="{D6E52BDC-64D8-43DF-ACB5-04943AAD578A}" destId="{0A7ECBCA-9D77-4503-9F25-E1091A442C7B}" srcOrd="6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C21AD8-79DA-4ADD-924D-D9AE905DB978}">
      <dsp:nvSpPr>
        <dsp:cNvPr id="0" name=""/>
        <dsp:cNvSpPr/>
      </dsp:nvSpPr>
      <dsp:spPr>
        <a:xfrm>
          <a:off x="689300" y="466"/>
          <a:ext cx="1534273" cy="920564"/>
        </a:xfrm>
        <a:prstGeom prst="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800" kern="1200"/>
            <a:t>Adjudicación directa.</a:t>
          </a:r>
        </a:p>
      </dsp:txBody>
      <dsp:txXfrm>
        <a:off x="689300" y="466"/>
        <a:ext cx="1534273" cy="920564"/>
      </dsp:txXfrm>
    </dsp:sp>
    <dsp:sp modelId="{A51B5AA9-A56B-4FFF-9B40-7B707FAA1716}">
      <dsp:nvSpPr>
        <dsp:cNvPr id="0" name=""/>
        <dsp:cNvSpPr/>
      </dsp:nvSpPr>
      <dsp:spPr>
        <a:xfrm>
          <a:off x="2377001" y="466"/>
          <a:ext cx="1534273" cy="920564"/>
        </a:xfrm>
        <a:prstGeom prst="rect">
          <a:avLst/>
        </a:prstGeom>
        <a:solidFill>
          <a:schemeClr val="accent5">
            <a:hueOff val="-2451115"/>
            <a:satOff val="-3409"/>
            <a:lumOff val="-1307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800" kern="1200"/>
            <a:t>Concurso, invitación o Licitación.</a:t>
          </a:r>
        </a:p>
      </dsp:txBody>
      <dsp:txXfrm>
        <a:off x="2377001" y="466"/>
        <a:ext cx="1534273" cy="920564"/>
      </dsp:txXfrm>
    </dsp:sp>
    <dsp:sp modelId="{C6D4E67A-9CAB-479B-9660-F0073D6D3B85}">
      <dsp:nvSpPr>
        <dsp:cNvPr id="0" name=""/>
        <dsp:cNvSpPr/>
      </dsp:nvSpPr>
      <dsp:spPr>
        <a:xfrm>
          <a:off x="689300" y="1074457"/>
          <a:ext cx="1534273" cy="920564"/>
        </a:xfrm>
        <a:prstGeom prst="rect">
          <a:avLst/>
        </a:prstGeom>
        <a:solidFill>
          <a:schemeClr val="accent5">
            <a:hueOff val="-4902230"/>
            <a:satOff val="-6819"/>
            <a:lumOff val="-2615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800" kern="1200"/>
            <a:t>Ramo 33</a:t>
          </a:r>
        </a:p>
      </dsp:txBody>
      <dsp:txXfrm>
        <a:off x="689300" y="1074457"/>
        <a:ext cx="1534273" cy="920564"/>
      </dsp:txXfrm>
    </dsp:sp>
    <dsp:sp modelId="{0A7ECBCA-9D77-4503-9F25-E1091A442C7B}">
      <dsp:nvSpPr>
        <dsp:cNvPr id="0" name=""/>
        <dsp:cNvSpPr/>
      </dsp:nvSpPr>
      <dsp:spPr>
        <a:xfrm>
          <a:off x="2377001" y="1074457"/>
          <a:ext cx="1534273" cy="920564"/>
        </a:xfrm>
        <a:prstGeom prst="rect">
          <a:avLst/>
        </a:prstGeom>
        <a:solidFill>
          <a:schemeClr val="accent5">
            <a:hueOff val="-7353344"/>
            <a:satOff val="-10228"/>
            <a:lumOff val="-392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800" kern="1200"/>
            <a:t>Propuestas por Comité </a:t>
          </a:r>
        </a:p>
      </dsp:txBody>
      <dsp:txXfrm>
        <a:off x="2377001" y="1074457"/>
        <a:ext cx="1534273" cy="92056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47625</xdr:rowOff>
    </xdr:from>
    <xdr:to>
      <xdr:col>5</xdr:col>
      <xdr:colOff>533400</xdr:colOff>
      <xdr:row>7</xdr:row>
      <xdr:rowOff>131669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38125"/>
          <a:ext cx="3838575" cy="1227044"/>
        </a:xfrm>
        <a:prstGeom prst="rect">
          <a:avLst/>
        </a:prstGeom>
      </xdr:spPr>
    </xdr:pic>
    <xdr:clientData/>
  </xdr:twoCellAnchor>
  <xdr:oneCellAnchor>
    <xdr:from>
      <xdr:col>1</xdr:col>
      <xdr:colOff>289053</xdr:colOff>
      <xdr:row>9</xdr:row>
      <xdr:rowOff>171450</xdr:rowOff>
    </xdr:from>
    <xdr:ext cx="2934138" cy="53065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1053" y="1885950"/>
          <a:ext cx="293413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solidFill>
                <a:srgbClr val="008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Obra</a:t>
          </a:r>
          <a:r>
            <a:rPr lang="es-ES" sz="2800" b="0" cap="none" spc="0" baseline="0">
              <a:ln w="0"/>
              <a:solidFill>
                <a:srgbClr val="008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pública 2022 </a:t>
          </a:r>
        </a:p>
      </xdr:txBody>
    </xdr:sp>
    <xdr:clientData/>
  </xdr:oneCellAnchor>
  <xdr:twoCellAnchor>
    <xdr:from>
      <xdr:col>5</xdr:col>
      <xdr:colOff>666749</xdr:colOff>
      <xdr:row>6</xdr:row>
      <xdr:rowOff>109537</xdr:rowOff>
    </xdr:from>
    <xdr:to>
      <xdr:col>11</xdr:col>
      <xdr:colOff>695324</xdr:colOff>
      <xdr:row>17</xdr:row>
      <xdr:rowOff>9525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409575</xdr:colOff>
      <xdr:row>2</xdr:row>
      <xdr:rowOff>123825</xdr:rowOff>
    </xdr:from>
    <xdr:to>
      <xdr:col>22</xdr:col>
      <xdr:colOff>523875</xdr:colOff>
      <xdr:row>5</xdr:row>
      <xdr:rowOff>123825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488150" y="514350"/>
          <a:ext cx="876300" cy="5715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352425</xdr:colOff>
      <xdr:row>3</xdr:row>
      <xdr:rowOff>85725</xdr:rowOff>
    </xdr:from>
    <xdr:to>
      <xdr:col>23</xdr:col>
      <xdr:colOff>466725</xdr:colOff>
      <xdr:row>6</xdr:row>
      <xdr:rowOff>85725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4593550" y="714375"/>
          <a:ext cx="876300" cy="5715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514350</xdr:colOff>
      <xdr:row>1</xdr:row>
      <xdr:rowOff>19050</xdr:rowOff>
    </xdr:from>
    <xdr:to>
      <xdr:col>23</xdr:col>
      <xdr:colOff>628650</xdr:colOff>
      <xdr:row>2</xdr:row>
      <xdr:rowOff>161925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545800" y="219075"/>
          <a:ext cx="876300" cy="3333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133350</xdr:colOff>
      <xdr:row>0</xdr:row>
      <xdr:rowOff>114300</xdr:rowOff>
    </xdr:from>
    <xdr:to>
      <xdr:col>25</xdr:col>
      <xdr:colOff>361950</xdr:colOff>
      <xdr:row>2</xdr:row>
      <xdr:rowOff>161925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5347275" y="114300"/>
          <a:ext cx="990600" cy="48577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OBRAS%202020%2013%20NOVIEMBRE%20ACT(Recuperado%20autom&#225;ticamente)%20(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2022"/>
      <sheetName val="SIOP"/>
      <sheetName val="Hoja1"/>
      <sheetName val="DB"/>
    </sheetNames>
    <sheetDataSet>
      <sheetData sheetId="0" refreshError="1"/>
      <sheetData sheetId="1" refreshError="1"/>
      <sheetData sheetId="2" refreshError="1">
        <row r="13">
          <cell r="Q13" t="str">
            <v>ARNULFO AVILA BUENDIA</v>
          </cell>
        </row>
      </sheetData>
      <sheetData sheetId="3" refreshError="1"/>
      <sheetData sheetId="4" refreshError="1"/>
      <sheetData sheetId="5" refreshError="1">
        <row r="2">
          <cell r="A2" t="str">
            <v>CONCRETO ASFALTO Y CIMENTACIONES EDIR S.A. DE C.V.</v>
          </cell>
          <cell r="B2" t="str">
            <v>CAC080111CR8</v>
          </cell>
          <cell r="C2" t="str">
            <v>JORGE ALEJANDRO SANCHEZ CONTRERAS</v>
          </cell>
        </row>
        <row r="3">
          <cell r="A3" t="str">
            <v>URBANIZADORA Y PAVIMENTADORA MONLE S.A. DE C.V.</v>
          </cell>
          <cell r="B3" t="str">
            <v>UPM1608305A4</v>
          </cell>
          <cell r="C3" t="str">
            <v xml:space="preserve">NANCY ROXANA SILVA SOTO </v>
          </cell>
        </row>
        <row r="4">
          <cell r="A4" t="str">
            <v>ORGANIZACION SUSTENTABLE FEROSMAY SA DE CV</v>
          </cell>
          <cell r="B4" t="str">
            <v>OSF210309222</v>
          </cell>
          <cell r="C4" t="str">
            <v>HERMANN EMILIO HEMKES MENDIOLA</v>
          </cell>
        </row>
        <row r="5">
          <cell r="A5" t="str">
            <v>GRUPO ARANGE S.A. DE C.V.</v>
          </cell>
          <cell r="B5" t="str">
            <v>GAR120528C46</v>
          </cell>
          <cell r="C5" t="str">
            <v>ARNULFO AVILA BUENDIA</v>
          </cell>
        </row>
        <row r="6">
          <cell r="A6" t="str">
            <v>GRUPO IXA CONSTRUCTOR S.A. DE C.V.</v>
          </cell>
          <cell r="B6" t="str">
            <v>GIC211020QD3</v>
          </cell>
          <cell r="C6" t="str">
            <v>PABLO CESAR LARIOS DE LA TORRE</v>
          </cell>
        </row>
        <row r="7">
          <cell r="A7" t="str">
            <v>AGI BUILDING SYNERGY S.A. DE C.V.</v>
          </cell>
          <cell r="B7" t="str">
            <v>ABS200713Q15</v>
          </cell>
          <cell r="C7" t="str">
            <v>RUBEN TORRES FLORES</v>
          </cell>
        </row>
        <row r="8">
          <cell r="A8" t="str">
            <v>CONSTRUCTORA CEICO S.A. DE C.V.</v>
          </cell>
          <cell r="B8" t="str">
            <v>CCE030124TIA</v>
          </cell>
          <cell r="C8" t="str">
            <v>ING. JULIO CESAR GARCIA ISORDIA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ei.imembrillos.gob.mx/8_VI_i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utei.imembrillos.gob.mx/documentos/articulo_8/FRACCION%20VI/INCISO%20J/actas_comisiones2021_2024/2022/actas2022/ACTAS%20CABILDO%20MAYO/Acta%20Sesi%C3%B3n%2015%20Ordinaria.PDF" TargetMode="External"/><Relationship Id="rId1" Type="http://schemas.openxmlformats.org/officeDocument/2006/relationships/hyperlink" Target="https://cimtra.imembrillos.gob.mx/wp-content/uploads/2022/10/ACTA-DE-COMITE-MIXTO-30-DE-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workbookViewId="0">
      <selection activeCell="D17" sqref="D17"/>
    </sheetView>
  </sheetViews>
  <sheetFormatPr baseColWidth="10" defaultRowHeight="15" x14ac:dyDescent="0.25"/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3" t="s">
        <v>53</v>
      </c>
      <c r="C15" s="1"/>
      <c r="D15" s="1" t="s">
        <v>147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8" t="s">
        <v>126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5" t="s">
        <v>125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</sheetData>
  <mergeCells count="1">
    <mergeCell ref="B21:L23"/>
  </mergeCells>
  <hyperlinks>
    <hyperlink ref="B2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31" workbookViewId="0">
      <selection activeCell="A4" sqref="A4:U36"/>
    </sheetView>
  </sheetViews>
  <sheetFormatPr baseColWidth="10" defaultRowHeight="15" x14ac:dyDescent="0.25"/>
  <cols>
    <col min="1" max="1" width="11.5703125" bestFit="1" customWidth="1"/>
    <col min="2" max="2" width="71.7109375" customWidth="1"/>
    <col min="3" max="3" width="22.28515625" bestFit="1" customWidth="1"/>
    <col min="4" max="5" width="22.28515625" customWidth="1"/>
    <col min="6" max="6" width="23.140625" bestFit="1" customWidth="1"/>
    <col min="8" max="8" width="23.140625" bestFit="1" customWidth="1"/>
    <col min="9" max="9" width="23.140625" customWidth="1"/>
    <col min="10" max="10" width="17.5703125" bestFit="1" customWidth="1"/>
    <col min="11" max="12" width="15.28515625" bestFit="1" customWidth="1"/>
    <col min="13" max="14" width="11.85546875" bestFit="1" customWidth="1"/>
    <col min="15" max="15" width="32.42578125" bestFit="1" customWidth="1"/>
    <col min="16" max="16" width="58.7109375" bestFit="1" customWidth="1"/>
    <col min="17" max="17" width="16.140625" customWidth="1"/>
    <col min="18" max="18" width="29.5703125" customWidth="1"/>
    <col min="19" max="19" width="15.140625" bestFit="1" customWidth="1"/>
    <col min="20" max="20" width="24.5703125" customWidth="1"/>
    <col min="21" max="21" width="11.7109375" bestFit="1" customWidth="1"/>
  </cols>
  <sheetData>
    <row r="1" spans="1:21" ht="15.75" customHeight="1" x14ac:dyDescent="0.25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6" t="s">
        <v>13</v>
      </c>
      <c r="B2" s="22" t="s">
        <v>60</v>
      </c>
      <c r="C2" s="24" t="s">
        <v>59</v>
      </c>
      <c r="D2" s="24" t="s">
        <v>61</v>
      </c>
      <c r="E2" s="24" t="s">
        <v>62</v>
      </c>
      <c r="F2" s="15" t="s">
        <v>0</v>
      </c>
      <c r="G2" s="15" t="s">
        <v>1</v>
      </c>
      <c r="H2" s="15" t="s">
        <v>2</v>
      </c>
      <c r="I2" s="15" t="s">
        <v>56</v>
      </c>
      <c r="J2" s="15" t="s">
        <v>46</v>
      </c>
      <c r="K2" s="17" t="s">
        <v>3</v>
      </c>
      <c r="L2" s="18"/>
      <c r="M2" s="17" t="s">
        <v>4</v>
      </c>
      <c r="N2" s="19"/>
      <c r="O2" s="18"/>
      <c r="P2" s="15" t="s">
        <v>58</v>
      </c>
      <c r="Q2" s="15" t="s">
        <v>54</v>
      </c>
      <c r="R2" s="15" t="s">
        <v>55</v>
      </c>
      <c r="S2" s="15" t="s">
        <v>5</v>
      </c>
      <c r="T2" s="15" t="s">
        <v>57</v>
      </c>
      <c r="U2" s="15" t="s">
        <v>47</v>
      </c>
    </row>
    <row r="3" spans="1:21" ht="15.75" thickBot="1" x14ac:dyDescent="0.3">
      <c r="A3" s="26"/>
      <c r="B3" s="23"/>
      <c r="C3" s="24"/>
      <c r="D3" s="24"/>
      <c r="E3" s="24"/>
      <c r="F3" s="16"/>
      <c r="G3" s="16"/>
      <c r="H3" s="16"/>
      <c r="I3" s="16"/>
      <c r="J3" s="16"/>
      <c r="K3" s="2" t="s">
        <v>48</v>
      </c>
      <c r="L3" s="2" t="s">
        <v>7</v>
      </c>
      <c r="M3" s="2" t="s">
        <v>8</v>
      </c>
      <c r="N3" s="2" t="s">
        <v>9</v>
      </c>
      <c r="O3" s="2" t="s">
        <v>10</v>
      </c>
      <c r="P3" s="16"/>
      <c r="Q3" s="16"/>
      <c r="R3" s="16"/>
      <c r="S3" s="16"/>
      <c r="T3" s="16"/>
      <c r="U3" s="16"/>
    </row>
    <row r="4" spans="1:21" ht="15" customHeight="1" x14ac:dyDescent="0.25">
      <c r="A4" s="43">
        <v>1</v>
      </c>
      <c r="B4" s="20" t="s">
        <v>14</v>
      </c>
      <c r="C4" s="44" t="s">
        <v>11</v>
      </c>
      <c r="D4" s="45" t="s">
        <v>72</v>
      </c>
      <c r="E4" s="45" t="s">
        <v>73</v>
      </c>
      <c r="F4" s="46" t="s">
        <v>15</v>
      </c>
      <c r="G4" s="27" t="s">
        <v>16</v>
      </c>
      <c r="H4" s="46" t="s">
        <v>15</v>
      </c>
      <c r="I4" s="47">
        <v>44563</v>
      </c>
      <c r="J4" s="48">
        <v>948275.86206896557</v>
      </c>
      <c r="K4" s="49">
        <v>1100000</v>
      </c>
      <c r="L4" s="49">
        <v>1100000</v>
      </c>
      <c r="M4" s="47">
        <v>44564</v>
      </c>
      <c r="N4" s="44">
        <v>22</v>
      </c>
      <c r="O4" s="50">
        <v>44585</v>
      </c>
      <c r="P4" s="51" t="s">
        <v>17</v>
      </c>
      <c r="Q4" s="51" t="s">
        <v>74</v>
      </c>
      <c r="R4" s="51" t="s">
        <v>75</v>
      </c>
      <c r="S4" s="52">
        <v>1</v>
      </c>
      <c r="T4" s="53">
        <v>1100000</v>
      </c>
      <c r="U4" s="54">
        <v>1</v>
      </c>
    </row>
    <row r="5" spans="1:21" ht="15" customHeight="1" x14ac:dyDescent="0.25">
      <c r="A5" s="55"/>
      <c r="B5" s="20"/>
      <c r="C5" s="44"/>
      <c r="D5" s="45"/>
      <c r="E5" s="45"/>
      <c r="F5" s="44"/>
      <c r="G5" s="20"/>
      <c r="H5" s="44"/>
      <c r="I5" s="44"/>
      <c r="J5" s="56"/>
      <c r="K5" s="49"/>
      <c r="L5" s="49"/>
      <c r="M5" s="44"/>
      <c r="N5" s="44"/>
      <c r="O5" s="44"/>
      <c r="P5" s="56"/>
      <c r="Q5" s="56"/>
      <c r="R5" s="56"/>
      <c r="S5" s="52"/>
      <c r="T5" s="57"/>
      <c r="U5" s="31"/>
    </row>
    <row r="6" spans="1:21" ht="36.75" customHeight="1" thickBot="1" x14ac:dyDescent="0.3">
      <c r="A6" s="58"/>
      <c r="B6" s="21"/>
      <c r="C6" s="59"/>
      <c r="D6" s="45"/>
      <c r="E6" s="45"/>
      <c r="F6" s="59"/>
      <c r="G6" s="21"/>
      <c r="H6" s="59"/>
      <c r="I6" s="59"/>
      <c r="J6" s="60"/>
      <c r="K6" s="61"/>
      <c r="L6" s="61"/>
      <c r="M6" s="59"/>
      <c r="N6" s="59"/>
      <c r="O6" s="59"/>
      <c r="P6" s="60"/>
      <c r="Q6" s="60"/>
      <c r="R6" s="60"/>
      <c r="S6" s="62"/>
      <c r="T6" s="63"/>
      <c r="U6" s="64"/>
    </row>
    <row r="7" spans="1:21" ht="15" customHeight="1" x14ac:dyDescent="0.25">
      <c r="A7" s="43">
        <v>2</v>
      </c>
      <c r="B7" s="46" t="s">
        <v>18</v>
      </c>
      <c r="C7" s="46" t="s">
        <v>11</v>
      </c>
      <c r="D7" s="45" t="s">
        <v>76</v>
      </c>
      <c r="E7" s="45" t="s">
        <v>77</v>
      </c>
      <c r="F7" s="46" t="s">
        <v>19</v>
      </c>
      <c r="G7" s="27" t="s">
        <v>16</v>
      </c>
      <c r="H7" s="46" t="s">
        <v>19</v>
      </c>
      <c r="I7" s="50">
        <v>44577</v>
      </c>
      <c r="J7" s="48">
        <v>135000</v>
      </c>
      <c r="K7" s="65">
        <v>156600</v>
      </c>
      <c r="L7" s="66">
        <v>156600</v>
      </c>
      <c r="M7" s="50">
        <v>44578</v>
      </c>
      <c r="N7" s="46">
        <v>8</v>
      </c>
      <c r="O7" s="50">
        <v>44585</v>
      </c>
      <c r="P7" s="51" t="s">
        <v>20</v>
      </c>
      <c r="Q7" s="51" t="s">
        <v>78</v>
      </c>
      <c r="R7" s="51" t="s">
        <v>79</v>
      </c>
      <c r="S7" s="52">
        <v>1</v>
      </c>
      <c r="T7" s="53">
        <v>156600</v>
      </c>
      <c r="U7" s="54">
        <v>1</v>
      </c>
    </row>
    <row r="8" spans="1:21" ht="15" customHeight="1" x14ac:dyDescent="0.25">
      <c r="A8" s="55"/>
      <c r="B8" s="44"/>
      <c r="C8" s="44"/>
      <c r="D8" s="45"/>
      <c r="E8" s="45"/>
      <c r="F8" s="44"/>
      <c r="G8" s="20"/>
      <c r="H8" s="44"/>
      <c r="I8" s="44"/>
      <c r="J8" s="56"/>
      <c r="K8" s="67"/>
      <c r="L8" s="49"/>
      <c r="M8" s="44"/>
      <c r="N8" s="44"/>
      <c r="O8" s="44"/>
      <c r="P8" s="56"/>
      <c r="Q8" s="56"/>
      <c r="R8" s="56"/>
      <c r="S8" s="52"/>
      <c r="T8" s="57"/>
      <c r="U8" s="31"/>
    </row>
    <row r="9" spans="1:21" ht="39.75" customHeight="1" thickBot="1" x14ac:dyDescent="0.3">
      <c r="A9" s="58"/>
      <c r="B9" s="59"/>
      <c r="C9" s="59"/>
      <c r="D9" s="45"/>
      <c r="E9" s="45"/>
      <c r="F9" s="59"/>
      <c r="G9" s="21"/>
      <c r="H9" s="59"/>
      <c r="I9" s="59"/>
      <c r="J9" s="60"/>
      <c r="K9" s="68"/>
      <c r="L9" s="61"/>
      <c r="M9" s="59"/>
      <c r="N9" s="59"/>
      <c r="O9" s="59"/>
      <c r="P9" s="60"/>
      <c r="Q9" s="60"/>
      <c r="R9" s="60"/>
      <c r="S9" s="62"/>
      <c r="T9" s="63"/>
      <c r="U9" s="64"/>
    </row>
    <row r="10" spans="1:21" ht="15" customHeight="1" x14ac:dyDescent="0.25">
      <c r="A10" s="43">
        <v>3</v>
      </c>
      <c r="B10" s="27" t="s">
        <v>21</v>
      </c>
      <c r="C10" s="46" t="s">
        <v>11</v>
      </c>
      <c r="D10" s="45" t="s">
        <v>83</v>
      </c>
      <c r="E10" s="45" t="s">
        <v>73</v>
      </c>
      <c r="F10" s="46" t="s">
        <v>22</v>
      </c>
      <c r="G10" s="27" t="s">
        <v>16</v>
      </c>
      <c r="H10" s="46" t="s">
        <v>22</v>
      </c>
      <c r="I10" s="50">
        <v>44577</v>
      </c>
      <c r="J10" s="48">
        <v>120000.00000000001</v>
      </c>
      <c r="K10" s="65">
        <v>139200</v>
      </c>
      <c r="L10" s="66">
        <v>139200</v>
      </c>
      <c r="M10" s="50">
        <v>44578</v>
      </c>
      <c r="N10" s="46">
        <v>8</v>
      </c>
      <c r="O10" s="50">
        <v>44585</v>
      </c>
      <c r="P10" s="10" t="s">
        <v>23</v>
      </c>
      <c r="Q10" s="51" t="s">
        <v>99</v>
      </c>
      <c r="R10" s="51" t="s">
        <v>82</v>
      </c>
      <c r="S10" s="52">
        <v>1</v>
      </c>
      <c r="T10" s="53">
        <v>139200</v>
      </c>
      <c r="U10" s="54">
        <v>1</v>
      </c>
    </row>
    <row r="11" spans="1:21" ht="15" customHeight="1" x14ac:dyDescent="0.25">
      <c r="A11" s="55"/>
      <c r="B11" s="20"/>
      <c r="C11" s="44"/>
      <c r="D11" s="45"/>
      <c r="E11" s="45"/>
      <c r="F11" s="44"/>
      <c r="G11" s="20"/>
      <c r="H11" s="44"/>
      <c r="I11" s="44"/>
      <c r="J11" s="56"/>
      <c r="K11" s="67"/>
      <c r="L11" s="49"/>
      <c r="M11" s="44"/>
      <c r="N11" s="44"/>
      <c r="O11" s="44"/>
      <c r="P11" s="10"/>
      <c r="Q11" s="56"/>
      <c r="R11" s="56"/>
      <c r="S11" s="52"/>
      <c r="T11" s="57"/>
      <c r="U11" s="31"/>
    </row>
    <row r="12" spans="1:21" ht="40.5" customHeight="1" thickBot="1" x14ac:dyDescent="0.3">
      <c r="A12" s="58"/>
      <c r="B12" s="21"/>
      <c r="C12" s="59"/>
      <c r="D12" s="45"/>
      <c r="E12" s="45"/>
      <c r="F12" s="59"/>
      <c r="G12" s="21"/>
      <c r="H12" s="59"/>
      <c r="I12" s="59"/>
      <c r="J12" s="60"/>
      <c r="K12" s="68"/>
      <c r="L12" s="61"/>
      <c r="M12" s="59"/>
      <c r="N12" s="59"/>
      <c r="O12" s="59"/>
      <c r="P12" s="10"/>
      <c r="Q12" s="60"/>
      <c r="R12" s="60"/>
      <c r="S12" s="62"/>
      <c r="T12" s="63"/>
      <c r="U12" s="64"/>
    </row>
    <row r="13" spans="1:21" ht="15" customHeight="1" x14ac:dyDescent="0.25">
      <c r="A13" s="43">
        <v>4</v>
      </c>
      <c r="B13" s="27" t="s">
        <v>24</v>
      </c>
      <c r="C13" s="46" t="s">
        <v>11</v>
      </c>
      <c r="D13" s="45" t="s">
        <v>84</v>
      </c>
      <c r="E13" s="45" t="s">
        <v>85</v>
      </c>
      <c r="F13" s="46" t="s">
        <v>25</v>
      </c>
      <c r="G13" s="27" t="s">
        <v>16</v>
      </c>
      <c r="H13" s="46" t="s">
        <v>25</v>
      </c>
      <c r="I13" s="50">
        <v>44591</v>
      </c>
      <c r="J13" s="48">
        <v>340000</v>
      </c>
      <c r="K13" s="65">
        <v>394400</v>
      </c>
      <c r="L13" s="66">
        <v>394400</v>
      </c>
      <c r="M13" s="50">
        <v>44592</v>
      </c>
      <c r="N13" s="46">
        <v>22</v>
      </c>
      <c r="O13" s="50">
        <v>44613</v>
      </c>
      <c r="P13" s="51" t="s">
        <v>26</v>
      </c>
      <c r="Q13" s="51" t="s">
        <v>80</v>
      </c>
      <c r="R13" s="51" t="s">
        <v>81</v>
      </c>
      <c r="S13" s="52">
        <v>1</v>
      </c>
      <c r="T13" s="53">
        <v>394400</v>
      </c>
      <c r="U13" s="54">
        <v>1</v>
      </c>
    </row>
    <row r="14" spans="1:21" ht="15" customHeight="1" x14ac:dyDescent="0.25">
      <c r="A14" s="55"/>
      <c r="B14" s="20"/>
      <c r="C14" s="44"/>
      <c r="D14" s="45"/>
      <c r="E14" s="45"/>
      <c r="F14" s="44"/>
      <c r="G14" s="20"/>
      <c r="H14" s="44"/>
      <c r="I14" s="44"/>
      <c r="J14" s="56"/>
      <c r="K14" s="67"/>
      <c r="L14" s="49"/>
      <c r="M14" s="44"/>
      <c r="N14" s="44"/>
      <c r="O14" s="44"/>
      <c r="P14" s="56"/>
      <c r="Q14" s="56"/>
      <c r="R14" s="56"/>
      <c r="S14" s="52"/>
      <c r="T14" s="57"/>
      <c r="U14" s="31"/>
    </row>
    <row r="15" spans="1:21" ht="66" customHeight="1" thickBot="1" x14ac:dyDescent="0.3">
      <c r="A15" s="58"/>
      <c r="B15" s="21"/>
      <c r="C15" s="59"/>
      <c r="D15" s="45"/>
      <c r="E15" s="45"/>
      <c r="F15" s="59"/>
      <c r="G15" s="21"/>
      <c r="H15" s="59"/>
      <c r="I15" s="59"/>
      <c r="J15" s="60"/>
      <c r="K15" s="68"/>
      <c r="L15" s="61"/>
      <c r="M15" s="59"/>
      <c r="N15" s="59"/>
      <c r="O15" s="59"/>
      <c r="P15" s="60"/>
      <c r="Q15" s="60"/>
      <c r="R15" s="60"/>
      <c r="S15" s="62"/>
      <c r="T15" s="63"/>
      <c r="U15" s="64"/>
    </row>
    <row r="16" spans="1:21" ht="15" customHeight="1" x14ac:dyDescent="0.25">
      <c r="A16" s="43">
        <v>5</v>
      </c>
      <c r="B16" s="69" t="s">
        <v>30</v>
      </c>
      <c r="C16" s="69" t="s">
        <v>11</v>
      </c>
      <c r="D16" s="45" t="s">
        <v>86</v>
      </c>
      <c r="E16" s="45" t="s">
        <v>73</v>
      </c>
      <c r="F16" s="70" t="s">
        <v>31</v>
      </c>
      <c r="G16" s="12" t="s">
        <v>16</v>
      </c>
      <c r="H16" s="71" t="s">
        <v>31</v>
      </c>
      <c r="I16" s="72">
        <v>44622</v>
      </c>
      <c r="J16" s="48">
        <v>140000</v>
      </c>
      <c r="K16" s="73">
        <v>162400</v>
      </c>
      <c r="L16" s="73">
        <v>162400</v>
      </c>
      <c r="M16" s="72">
        <v>44623</v>
      </c>
      <c r="N16" s="69">
        <v>12</v>
      </c>
      <c r="O16" s="50">
        <v>44634</v>
      </c>
      <c r="P16" s="9" t="s">
        <v>26</v>
      </c>
      <c r="Q16" s="51" t="s">
        <v>80</v>
      </c>
      <c r="R16" s="51" t="s">
        <v>81</v>
      </c>
      <c r="S16" s="52">
        <v>1</v>
      </c>
      <c r="T16" s="53">
        <v>162400</v>
      </c>
      <c r="U16" s="54">
        <v>1</v>
      </c>
    </row>
    <row r="17" spans="1:21" ht="15" customHeight="1" x14ac:dyDescent="0.25">
      <c r="A17" s="55"/>
      <c r="B17" s="57"/>
      <c r="C17" s="57"/>
      <c r="D17" s="45"/>
      <c r="E17" s="45"/>
      <c r="F17" s="74"/>
      <c r="G17" s="13"/>
      <c r="H17" s="75"/>
      <c r="I17" s="57"/>
      <c r="J17" s="56"/>
      <c r="K17" s="57"/>
      <c r="L17" s="57"/>
      <c r="M17" s="57"/>
      <c r="N17" s="57"/>
      <c r="O17" s="44"/>
      <c r="P17" s="10"/>
      <c r="Q17" s="56"/>
      <c r="R17" s="56"/>
      <c r="S17" s="52"/>
      <c r="T17" s="57"/>
      <c r="U17" s="31"/>
    </row>
    <row r="18" spans="1:21" ht="25.5" customHeight="1" thickBot="1" x14ac:dyDescent="0.3">
      <c r="A18" s="58"/>
      <c r="B18" s="63"/>
      <c r="C18" s="63"/>
      <c r="D18" s="45"/>
      <c r="E18" s="45"/>
      <c r="F18" s="76"/>
      <c r="G18" s="14"/>
      <c r="H18" s="77"/>
      <c r="I18" s="63"/>
      <c r="J18" s="60"/>
      <c r="K18" s="63"/>
      <c r="L18" s="63"/>
      <c r="M18" s="63"/>
      <c r="N18" s="63"/>
      <c r="O18" s="59"/>
      <c r="P18" s="11"/>
      <c r="Q18" s="60"/>
      <c r="R18" s="60"/>
      <c r="S18" s="62"/>
      <c r="T18" s="63"/>
      <c r="U18" s="64"/>
    </row>
    <row r="19" spans="1:21" ht="15" customHeight="1" x14ac:dyDescent="0.25">
      <c r="A19" s="43">
        <v>6</v>
      </c>
      <c r="B19" s="69" t="s">
        <v>32</v>
      </c>
      <c r="C19" s="69" t="s">
        <v>11</v>
      </c>
      <c r="D19" s="45" t="s">
        <v>87</v>
      </c>
      <c r="E19" s="45" t="s">
        <v>73</v>
      </c>
      <c r="F19" s="70" t="s">
        <v>33</v>
      </c>
      <c r="G19" s="12" t="s">
        <v>16</v>
      </c>
      <c r="H19" s="71" t="s">
        <v>33</v>
      </c>
      <c r="I19" s="72">
        <v>44637</v>
      </c>
      <c r="J19" s="48">
        <v>214809.5</v>
      </c>
      <c r="K19" s="73">
        <v>249179.02</v>
      </c>
      <c r="L19" s="73">
        <v>249179.02</v>
      </c>
      <c r="M19" s="72">
        <v>44638</v>
      </c>
      <c r="N19" s="69">
        <v>8</v>
      </c>
      <c r="O19" s="50">
        <v>44645</v>
      </c>
      <c r="P19" s="10" t="s">
        <v>20</v>
      </c>
      <c r="Q19" s="51" t="s">
        <v>78</v>
      </c>
      <c r="R19" s="51" t="s">
        <v>79</v>
      </c>
      <c r="S19" s="52">
        <v>1</v>
      </c>
      <c r="T19" s="53">
        <v>249179.2</v>
      </c>
      <c r="U19" s="54">
        <v>1.0000007223722127</v>
      </c>
    </row>
    <row r="20" spans="1:21" x14ac:dyDescent="0.25">
      <c r="A20" s="55"/>
      <c r="B20" s="57"/>
      <c r="C20" s="57"/>
      <c r="D20" s="45"/>
      <c r="E20" s="45"/>
      <c r="F20" s="74"/>
      <c r="G20" s="13"/>
      <c r="H20" s="75"/>
      <c r="I20" s="57"/>
      <c r="J20" s="56"/>
      <c r="K20" s="57"/>
      <c r="L20" s="57"/>
      <c r="M20" s="57"/>
      <c r="N20" s="57"/>
      <c r="O20" s="44"/>
      <c r="P20" s="10"/>
      <c r="Q20" s="56"/>
      <c r="R20" s="56"/>
      <c r="S20" s="52"/>
      <c r="T20" s="57"/>
      <c r="U20" s="31"/>
    </row>
    <row r="21" spans="1:21" ht="39" customHeight="1" thickBot="1" x14ac:dyDescent="0.3">
      <c r="A21" s="58"/>
      <c r="B21" s="63"/>
      <c r="C21" s="63"/>
      <c r="D21" s="45"/>
      <c r="E21" s="45"/>
      <c r="F21" s="76"/>
      <c r="G21" s="14"/>
      <c r="H21" s="77"/>
      <c r="I21" s="63"/>
      <c r="J21" s="60"/>
      <c r="K21" s="63"/>
      <c r="L21" s="63"/>
      <c r="M21" s="63"/>
      <c r="N21" s="63"/>
      <c r="O21" s="59"/>
      <c r="P21" s="10"/>
      <c r="Q21" s="60"/>
      <c r="R21" s="60"/>
      <c r="S21" s="62"/>
      <c r="T21" s="63"/>
      <c r="U21" s="64"/>
    </row>
    <row r="22" spans="1:21" x14ac:dyDescent="0.25">
      <c r="A22" s="43">
        <v>7</v>
      </c>
      <c r="B22" s="69" t="s">
        <v>34</v>
      </c>
      <c r="C22" s="69" t="s">
        <v>11</v>
      </c>
      <c r="D22" s="45" t="s">
        <v>100</v>
      </c>
      <c r="E22" s="45" t="s">
        <v>77</v>
      </c>
      <c r="F22" s="70" t="s">
        <v>35</v>
      </c>
      <c r="G22" s="12" t="s">
        <v>16</v>
      </c>
      <c r="H22" s="70" t="s">
        <v>35</v>
      </c>
      <c r="I22" s="72">
        <v>44656</v>
      </c>
      <c r="J22" s="48">
        <v>1806960.129310345</v>
      </c>
      <c r="K22" s="73">
        <v>2096073.75</v>
      </c>
      <c r="L22" s="73">
        <v>2096073.75</v>
      </c>
      <c r="M22" s="72">
        <v>44657</v>
      </c>
      <c r="N22" s="69">
        <v>31</v>
      </c>
      <c r="O22" s="50">
        <v>44687</v>
      </c>
      <c r="P22" s="9" t="s">
        <v>26</v>
      </c>
      <c r="Q22" s="51" t="s">
        <v>80</v>
      </c>
      <c r="R22" s="51" t="s">
        <v>81</v>
      </c>
      <c r="S22" s="52">
        <v>1</v>
      </c>
      <c r="T22" s="53">
        <v>2086073.75</v>
      </c>
      <c r="U22" s="78">
        <v>0.99522917550014645</v>
      </c>
    </row>
    <row r="23" spans="1:21" x14ac:dyDescent="0.25">
      <c r="A23" s="55"/>
      <c r="B23" s="57"/>
      <c r="C23" s="57"/>
      <c r="D23" s="45"/>
      <c r="E23" s="45"/>
      <c r="F23" s="74"/>
      <c r="G23" s="13"/>
      <c r="H23" s="74"/>
      <c r="I23" s="57"/>
      <c r="J23" s="56"/>
      <c r="K23" s="57"/>
      <c r="L23" s="57"/>
      <c r="M23" s="57"/>
      <c r="N23" s="57"/>
      <c r="O23" s="44"/>
      <c r="P23" s="10"/>
      <c r="Q23" s="56"/>
      <c r="R23" s="56"/>
      <c r="S23" s="52"/>
      <c r="T23" s="57"/>
      <c r="U23" s="79"/>
    </row>
    <row r="24" spans="1:21" ht="50.25" customHeight="1" thickBot="1" x14ac:dyDescent="0.3">
      <c r="A24" s="58"/>
      <c r="B24" s="63"/>
      <c r="C24" s="63"/>
      <c r="D24" s="45"/>
      <c r="E24" s="45"/>
      <c r="F24" s="76"/>
      <c r="G24" s="14"/>
      <c r="H24" s="76"/>
      <c r="I24" s="63"/>
      <c r="J24" s="60"/>
      <c r="K24" s="63"/>
      <c r="L24" s="63"/>
      <c r="M24" s="63"/>
      <c r="N24" s="63"/>
      <c r="O24" s="59"/>
      <c r="P24" s="11"/>
      <c r="Q24" s="60"/>
      <c r="R24" s="60"/>
      <c r="S24" s="62"/>
      <c r="T24" s="63"/>
      <c r="U24" s="80"/>
    </row>
    <row r="25" spans="1:21" x14ac:dyDescent="0.25">
      <c r="A25" s="43">
        <v>8</v>
      </c>
      <c r="B25" s="69" t="s">
        <v>36</v>
      </c>
      <c r="C25" s="69" t="s">
        <v>11</v>
      </c>
      <c r="D25" s="45">
        <v>1682.52</v>
      </c>
      <c r="E25" s="45" t="s">
        <v>77</v>
      </c>
      <c r="F25" s="70" t="s">
        <v>37</v>
      </c>
      <c r="G25" s="12" t="s">
        <v>16</v>
      </c>
      <c r="H25" s="70" t="s">
        <v>37</v>
      </c>
      <c r="I25" s="72">
        <v>44662</v>
      </c>
      <c r="J25" s="48">
        <v>224292.66379310345</v>
      </c>
      <c r="K25" s="73">
        <v>260179.49</v>
      </c>
      <c r="L25" s="73">
        <v>260179.49</v>
      </c>
      <c r="M25" s="72">
        <v>44663</v>
      </c>
      <c r="N25" s="69">
        <v>11</v>
      </c>
      <c r="O25" s="50">
        <v>44673</v>
      </c>
      <c r="P25" s="9" t="s">
        <v>38</v>
      </c>
      <c r="Q25" s="51" t="s">
        <v>102</v>
      </c>
      <c r="R25" s="51" t="s">
        <v>101</v>
      </c>
      <c r="S25" s="52">
        <v>1</v>
      </c>
      <c r="T25" s="53">
        <v>260179.49</v>
      </c>
      <c r="U25" s="78">
        <v>1</v>
      </c>
    </row>
    <row r="26" spans="1:21" x14ac:dyDescent="0.25">
      <c r="A26" s="55"/>
      <c r="B26" s="57"/>
      <c r="C26" s="57"/>
      <c r="D26" s="45"/>
      <c r="E26" s="45"/>
      <c r="F26" s="74"/>
      <c r="G26" s="13"/>
      <c r="H26" s="74"/>
      <c r="I26" s="57"/>
      <c r="J26" s="56"/>
      <c r="K26" s="57"/>
      <c r="L26" s="57"/>
      <c r="M26" s="57"/>
      <c r="N26" s="57"/>
      <c r="O26" s="44"/>
      <c r="P26" s="10"/>
      <c r="Q26" s="56"/>
      <c r="R26" s="56"/>
      <c r="S26" s="52"/>
      <c r="T26" s="57"/>
      <c r="U26" s="79"/>
    </row>
    <row r="27" spans="1:21" ht="54" customHeight="1" thickBot="1" x14ac:dyDescent="0.3">
      <c r="A27" s="58"/>
      <c r="B27" s="63"/>
      <c r="C27" s="63"/>
      <c r="D27" s="45"/>
      <c r="E27" s="45"/>
      <c r="F27" s="76"/>
      <c r="G27" s="14"/>
      <c r="H27" s="76"/>
      <c r="I27" s="63"/>
      <c r="J27" s="60"/>
      <c r="K27" s="63"/>
      <c r="L27" s="63"/>
      <c r="M27" s="63"/>
      <c r="N27" s="63"/>
      <c r="O27" s="59"/>
      <c r="P27" s="11"/>
      <c r="Q27" s="60"/>
      <c r="R27" s="60"/>
      <c r="S27" s="62"/>
      <c r="T27" s="63"/>
      <c r="U27" s="80"/>
    </row>
    <row r="28" spans="1:21" x14ac:dyDescent="0.25">
      <c r="A28" s="43">
        <v>9</v>
      </c>
      <c r="B28" s="69" t="s">
        <v>39</v>
      </c>
      <c r="C28" s="69" t="s">
        <v>11</v>
      </c>
      <c r="D28" s="45" t="s">
        <v>88</v>
      </c>
      <c r="E28" s="45" t="s">
        <v>73</v>
      </c>
      <c r="F28" s="70" t="s">
        <v>40</v>
      </c>
      <c r="G28" s="12" t="s">
        <v>16</v>
      </c>
      <c r="H28" s="70" t="s">
        <v>40</v>
      </c>
      <c r="I28" s="72">
        <v>44654</v>
      </c>
      <c r="J28" s="48">
        <v>397157.00862068968</v>
      </c>
      <c r="K28" s="73">
        <v>460702.13</v>
      </c>
      <c r="L28" s="73">
        <v>460702.13</v>
      </c>
      <c r="M28" s="72">
        <v>44655</v>
      </c>
      <c r="N28" s="69">
        <v>9</v>
      </c>
      <c r="O28" s="50">
        <v>44663</v>
      </c>
      <c r="P28" s="9" t="s">
        <v>26</v>
      </c>
      <c r="Q28" s="51" t="s">
        <v>80</v>
      </c>
      <c r="R28" s="51" t="s">
        <v>81</v>
      </c>
      <c r="S28" s="52">
        <v>1</v>
      </c>
      <c r="T28" s="53">
        <v>460702.13</v>
      </c>
      <c r="U28" s="78">
        <v>1</v>
      </c>
    </row>
    <row r="29" spans="1:21" x14ac:dyDescent="0.25">
      <c r="A29" s="55"/>
      <c r="B29" s="57"/>
      <c r="C29" s="57"/>
      <c r="D29" s="45"/>
      <c r="E29" s="45"/>
      <c r="F29" s="74"/>
      <c r="G29" s="13"/>
      <c r="H29" s="74"/>
      <c r="I29" s="57"/>
      <c r="J29" s="56"/>
      <c r="K29" s="57"/>
      <c r="L29" s="57"/>
      <c r="M29" s="57"/>
      <c r="N29" s="57"/>
      <c r="O29" s="44"/>
      <c r="P29" s="10"/>
      <c r="Q29" s="56"/>
      <c r="R29" s="56"/>
      <c r="S29" s="52"/>
      <c r="T29" s="57"/>
      <c r="U29" s="79"/>
    </row>
    <row r="30" spans="1:21" ht="15.75" thickBot="1" x14ac:dyDescent="0.3">
      <c r="A30" s="58"/>
      <c r="B30" s="63"/>
      <c r="C30" s="63"/>
      <c r="D30" s="45"/>
      <c r="E30" s="45"/>
      <c r="F30" s="76"/>
      <c r="G30" s="14"/>
      <c r="H30" s="76"/>
      <c r="I30" s="63"/>
      <c r="J30" s="60"/>
      <c r="K30" s="63"/>
      <c r="L30" s="63"/>
      <c r="M30" s="63"/>
      <c r="N30" s="63"/>
      <c r="O30" s="59"/>
      <c r="P30" s="11"/>
      <c r="Q30" s="60"/>
      <c r="R30" s="60"/>
      <c r="S30" s="62"/>
      <c r="T30" s="63"/>
      <c r="U30" s="80"/>
    </row>
    <row r="31" spans="1:21" x14ac:dyDescent="0.25">
      <c r="A31" s="43">
        <v>10</v>
      </c>
      <c r="B31" s="96" t="s">
        <v>127</v>
      </c>
      <c r="C31" s="97" t="s">
        <v>11</v>
      </c>
      <c r="D31" s="81" t="s">
        <v>148</v>
      </c>
      <c r="E31" s="82" t="s">
        <v>128</v>
      </c>
      <c r="F31" s="46" t="s">
        <v>129</v>
      </c>
      <c r="G31" s="27" t="s">
        <v>130</v>
      </c>
      <c r="H31" s="46" t="str">
        <f>F31</f>
        <v>OP-AD-FAIS-01-2022</v>
      </c>
      <c r="I31" s="83">
        <v>44764</v>
      </c>
      <c r="J31" s="88">
        <f>L31/1.16</f>
        <v>1368614.5172413795</v>
      </c>
      <c r="K31" s="89">
        <v>1587592.84</v>
      </c>
      <c r="L31" s="89">
        <f>K31</f>
        <v>1587592.84</v>
      </c>
      <c r="M31" s="83">
        <v>44768</v>
      </c>
      <c r="N31" s="90">
        <v>15</v>
      </c>
      <c r="O31" s="83">
        <f>M31+N31-1</f>
        <v>44782</v>
      </c>
      <c r="P31" s="9" t="s">
        <v>26</v>
      </c>
      <c r="Q31" s="51" t="s">
        <v>139</v>
      </c>
      <c r="R31" s="51" t="s">
        <v>81</v>
      </c>
      <c r="S31" s="98">
        <v>1</v>
      </c>
      <c r="T31" s="89">
        <v>1587592.84</v>
      </c>
      <c r="U31" s="99">
        <v>1</v>
      </c>
    </row>
    <row r="32" spans="1:21" x14ac:dyDescent="0.25">
      <c r="A32" s="55"/>
      <c r="B32" s="100"/>
      <c r="C32" s="101"/>
      <c r="D32" s="84"/>
      <c r="E32" s="85"/>
      <c r="F32" s="44"/>
      <c r="G32" s="20"/>
      <c r="H32" s="44"/>
      <c r="I32" s="86"/>
      <c r="J32" s="44"/>
      <c r="K32" s="91"/>
      <c r="L32" s="91"/>
      <c r="M32" s="86"/>
      <c r="N32" s="92"/>
      <c r="O32" s="86"/>
      <c r="P32" s="10"/>
      <c r="Q32" s="56"/>
      <c r="R32" s="56"/>
      <c r="S32" s="102"/>
      <c r="T32" s="91"/>
      <c r="U32" s="103"/>
    </row>
    <row r="33" spans="1:21" ht="42.75" customHeight="1" thickBot="1" x14ac:dyDescent="0.3">
      <c r="A33" s="58"/>
      <c r="B33" s="104"/>
      <c r="C33" s="105"/>
      <c r="D33" s="84"/>
      <c r="E33" s="85"/>
      <c r="F33" s="59"/>
      <c r="G33" s="21"/>
      <c r="H33" s="59"/>
      <c r="I33" s="87"/>
      <c r="J33" s="59"/>
      <c r="K33" s="93"/>
      <c r="L33" s="93"/>
      <c r="M33" s="87"/>
      <c r="N33" s="95"/>
      <c r="O33" s="87"/>
      <c r="P33" s="11"/>
      <c r="Q33" s="60"/>
      <c r="R33" s="60"/>
      <c r="S33" s="106"/>
      <c r="T33" s="93"/>
      <c r="U33" s="107"/>
    </row>
    <row r="34" spans="1:21" ht="15" customHeight="1" x14ac:dyDescent="0.25">
      <c r="A34" s="43">
        <v>11</v>
      </c>
      <c r="B34" s="96" t="s">
        <v>131</v>
      </c>
      <c r="C34" s="97" t="s">
        <v>11</v>
      </c>
      <c r="D34" s="81" t="s">
        <v>150</v>
      </c>
      <c r="E34" s="82" t="s">
        <v>132</v>
      </c>
      <c r="F34" s="46" t="s">
        <v>133</v>
      </c>
      <c r="G34" s="27" t="s">
        <v>134</v>
      </c>
      <c r="H34" s="46" t="str">
        <f>F34</f>
        <v>OP-AD-FAIS-02-2022</v>
      </c>
      <c r="I34" s="83">
        <v>44771</v>
      </c>
      <c r="J34" s="88">
        <f t="shared" ref="J34" si="0">L34/1.16</f>
        <v>1363793.1034482759</v>
      </c>
      <c r="K34" s="89">
        <v>1582000</v>
      </c>
      <c r="L34" s="89">
        <f>K34</f>
        <v>1582000</v>
      </c>
      <c r="M34" s="50">
        <v>44775</v>
      </c>
      <c r="N34" s="90">
        <v>15</v>
      </c>
      <c r="O34" s="83">
        <f>M34+N34-1</f>
        <v>44789</v>
      </c>
      <c r="P34" s="51" t="s">
        <v>29</v>
      </c>
      <c r="Q34" s="57" t="s">
        <v>91</v>
      </c>
      <c r="R34" s="57" t="s">
        <v>90</v>
      </c>
      <c r="S34" s="98">
        <v>1</v>
      </c>
      <c r="T34" s="89">
        <v>1582000</v>
      </c>
      <c r="U34" s="99">
        <v>1</v>
      </c>
    </row>
    <row r="35" spans="1:21" ht="15" customHeight="1" x14ac:dyDescent="0.25">
      <c r="A35" s="55"/>
      <c r="B35" s="100"/>
      <c r="C35" s="101"/>
      <c r="D35" s="84"/>
      <c r="E35" s="85"/>
      <c r="F35" s="44"/>
      <c r="G35" s="20"/>
      <c r="H35" s="44"/>
      <c r="I35" s="86"/>
      <c r="J35" s="44"/>
      <c r="K35" s="91"/>
      <c r="L35" s="91"/>
      <c r="M35" s="47"/>
      <c r="N35" s="92"/>
      <c r="O35" s="86"/>
      <c r="P35" s="56"/>
      <c r="Q35" s="57"/>
      <c r="R35" s="57"/>
      <c r="S35" s="102"/>
      <c r="T35" s="91"/>
      <c r="U35" s="103"/>
    </row>
    <row r="36" spans="1:21" ht="30" customHeight="1" thickBot="1" x14ac:dyDescent="0.3">
      <c r="A36" s="58"/>
      <c r="B36" s="104"/>
      <c r="C36" s="105"/>
      <c r="D36" s="84"/>
      <c r="E36" s="85"/>
      <c r="F36" s="59"/>
      <c r="G36" s="21"/>
      <c r="H36" s="59"/>
      <c r="I36" s="87"/>
      <c r="J36" s="59"/>
      <c r="K36" s="93"/>
      <c r="L36" s="93"/>
      <c r="M36" s="94"/>
      <c r="N36" s="95"/>
      <c r="O36" s="87"/>
      <c r="P36" s="60"/>
      <c r="Q36" s="57"/>
      <c r="R36" s="57"/>
      <c r="S36" s="106"/>
      <c r="T36" s="93"/>
      <c r="U36" s="107"/>
    </row>
  </sheetData>
  <mergeCells count="250">
    <mergeCell ref="P31:P33"/>
    <mergeCell ref="Q31:Q33"/>
    <mergeCell ref="R31:R33"/>
    <mergeCell ref="S31:S33"/>
    <mergeCell ref="T31:T33"/>
    <mergeCell ref="U31:U33"/>
    <mergeCell ref="P34:P36"/>
    <mergeCell ref="Q34:Q36"/>
    <mergeCell ref="R34:R36"/>
    <mergeCell ref="S34:S36"/>
    <mergeCell ref="T34:T36"/>
    <mergeCell ref="U34:U36"/>
    <mergeCell ref="K31:K33"/>
    <mergeCell ref="L31:L33"/>
    <mergeCell ref="M31:M33"/>
    <mergeCell ref="N31:N33"/>
    <mergeCell ref="O31:O33"/>
    <mergeCell ref="B34:B36"/>
    <mergeCell ref="C34:C36"/>
    <mergeCell ref="D34:D36"/>
    <mergeCell ref="E34:E36"/>
    <mergeCell ref="F34:F36"/>
    <mergeCell ref="G34:G36"/>
    <mergeCell ref="H34:H36"/>
    <mergeCell ref="J34:J36"/>
    <mergeCell ref="K34:K36"/>
    <mergeCell ref="L34:L36"/>
    <mergeCell ref="M34:M36"/>
    <mergeCell ref="N34:N36"/>
    <mergeCell ref="O34:O36"/>
    <mergeCell ref="I34:I36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A16:A18"/>
    <mergeCell ref="B16:B18"/>
    <mergeCell ref="C16:C18"/>
    <mergeCell ref="F16:F18"/>
    <mergeCell ref="G16:G18"/>
    <mergeCell ref="A22:A24"/>
    <mergeCell ref="B19:B21"/>
    <mergeCell ref="C19:C21"/>
    <mergeCell ref="F19:F21"/>
    <mergeCell ref="G19:G21"/>
    <mergeCell ref="H19:H21"/>
    <mergeCell ref="J19:J21"/>
    <mergeCell ref="D16:D18"/>
    <mergeCell ref="E16:E18"/>
    <mergeCell ref="A31:A33"/>
    <mergeCell ref="T16:T18"/>
    <mergeCell ref="U16:U18"/>
    <mergeCell ref="H16:H18"/>
    <mergeCell ref="J16:J18"/>
    <mergeCell ref="K16:K18"/>
    <mergeCell ref="L16:L18"/>
    <mergeCell ref="M16:M18"/>
    <mergeCell ref="N16:N18"/>
    <mergeCell ref="Q16:Q18"/>
    <mergeCell ref="I16:I18"/>
    <mergeCell ref="O16:O18"/>
    <mergeCell ref="P16:P18"/>
    <mergeCell ref="R16:R18"/>
    <mergeCell ref="A1:U1"/>
    <mergeCell ref="A2:A3"/>
    <mergeCell ref="Q13:Q15"/>
    <mergeCell ref="P10:P12"/>
    <mergeCell ref="S10:S12"/>
    <mergeCell ref="T10:T12"/>
    <mergeCell ref="U10:U12"/>
    <mergeCell ref="A13:A15"/>
    <mergeCell ref="B13:B15"/>
    <mergeCell ref="C13:C15"/>
    <mergeCell ref="F13:F15"/>
    <mergeCell ref="G13:G15"/>
    <mergeCell ref="J10:J12"/>
    <mergeCell ref="K10:K12"/>
    <mergeCell ref="L10:L12"/>
    <mergeCell ref="M10:M12"/>
    <mergeCell ref="A10:A12"/>
    <mergeCell ref="B10:B12"/>
    <mergeCell ref="C10:C12"/>
    <mergeCell ref="F10:F12"/>
    <mergeCell ref="G10:G12"/>
    <mergeCell ref="H10:H12"/>
    <mergeCell ref="O13:O15"/>
    <mergeCell ref="D10:D12"/>
    <mergeCell ref="T13:T15"/>
    <mergeCell ref="U13:U15"/>
    <mergeCell ref="E10:E12"/>
    <mergeCell ref="D13:D15"/>
    <mergeCell ref="E13:E15"/>
    <mergeCell ref="H13:H15"/>
    <mergeCell ref="J13:J15"/>
    <mergeCell ref="K13:K15"/>
    <mergeCell ref="L13:L15"/>
    <mergeCell ref="M13:M15"/>
    <mergeCell ref="N13:N15"/>
    <mergeCell ref="I10:I12"/>
    <mergeCell ref="I13:I15"/>
    <mergeCell ref="Q10:Q12"/>
    <mergeCell ref="P13:P15"/>
    <mergeCell ref="R10:R12"/>
    <mergeCell ref="R13:R15"/>
    <mergeCell ref="T7:T9"/>
    <mergeCell ref="U7:U9"/>
    <mergeCell ref="H7:H9"/>
    <mergeCell ref="J7:J9"/>
    <mergeCell ref="K7:K9"/>
    <mergeCell ref="L7:L9"/>
    <mergeCell ref="M7:M9"/>
    <mergeCell ref="N7:N9"/>
    <mergeCell ref="N10:N12"/>
    <mergeCell ref="O10:O12"/>
    <mergeCell ref="I7:I9"/>
    <mergeCell ref="Q7:Q9"/>
    <mergeCell ref="R7:R9"/>
    <mergeCell ref="A7:A9"/>
    <mergeCell ref="B7:B9"/>
    <mergeCell ref="C7:C9"/>
    <mergeCell ref="F7:F9"/>
    <mergeCell ref="G7:G9"/>
    <mergeCell ref="J4:J6"/>
    <mergeCell ref="K4:K6"/>
    <mergeCell ref="L4:L6"/>
    <mergeCell ref="M4:M6"/>
    <mergeCell ref="E4:E6"/>
    <mergeCell ref="D7:D9"/>
    <mergeCell ref="E7:E9"/>
    <mergeCell ref="I4:I6"/>
    <mergeCell ref="T2:T3"/>
    <mergeCell ref="U2:U3"/>
    <mergeCell ref="A4:A6"/>
    <mergeCell ref="B4:B6"/>
    <mergeCell ref="C4:C6"/>
    <mergeCell ref="F4:F6"/>
    <mergeCell ref="G4:G6"/>
    <mergeCell ref="H4:H6"/>
    <mergeCell ref="B2:B3"/>
    <mergeCell ref="C2:C3"/>
    <mergeCell ref="F2:F3"/>
    <mergeCell ref="G2:G3"/>
    <mergeCell ref="H2:H3"/>
    <mergeCell ref="P4:P6"/>
    <mergeCell ref="S4:S6"/>
    <mergeCell ref="T4:T6"/>
    <mergeCell ref="U4:U6"/>
    <mergeCell ref="N4:N6"/>
    <mergeCell ref="O4:O6"/>
    <mergeCell ref="D2:D3"/>
    <mergeCell ref="E2:E3"/>
    <mergeCell ref="D4:D6"/>
    <mergeCell ref="I2:I3"/>
    <mergeCell ref="Q4:Q6"/>
    <mergeCell ref="L19:L21"/>
    <mergeCell ref="I19:I21"/>
    <mergeCell ref="I22:I24"/>
    <mergeCell ref="M19:M21"/>
    <mergeCell ref="N19:N21"/>
    <mergeCell ref="O19:O21"/>
    <mergeCell ref="P19:P21"/>
    <mergeCell ref="S19:S21"/>
    <mergeCell ref="S2:S3"/>
    <mergeCell ref="S13:S15"/>
    <mergeCell ref="O7:O9"/>
    <mergeCell ref="P7:P9"/>
    <mergeCell ref="S7:S9"/>
    <mergeCell ref="S16:S18"/>
    <mergeCell ref="P2:P3"/>
    <mergeCell ref="J2:J3"/>
    <mergeCell ref="K2:L2"/>
    <mergeCell ref="M2:O2"/>
    <mergeCell ref="R2:R3"/>
    <mergeCell ref="R4:R6"/>
    <mergeCell ref="Q2:Q3"/>
    <mergeCell ref="T19:T21"/>
    <mergeCell ref="B22:B24"/>
    <mergeCell ref="C22:C24"/>
    <mergeCell ref="F22:F24"/>
    <mergeCell ref="G22:G24"/>
    <mergeCell ref="H22:H24"/>
    <mergeCell ref="J22:J24"/>
    <mergeCell ref="K22:K24"/>
    <mergeCell ref="L22:L24"/>
    <mergeCell ref="M22:M24"/>
    <mergeCell ref="N22:N24"/>
    <mergeCell ref="O22:O24"/>
    <mergeCell ref="P22:P24"/>
    <mergeCell ref="S22:S24"/>
    <mergeCell ref="T22:T24"/>
    <mergeCell ref="R19:R21"/>
    <mergeCell ref="R22:R24"/>
    <mergeCell ref="Q19:Q21"/>
    <mergeCell ref="Q22:Q24"/>
    <mergeCell ref="D19:D21"/>
    <mergeCell ref="E19:E21"/>
    <mergeCell ref="D22:D24"/>
    <mergeCell ref="E22:E24"/>
    <mergeCell ref="K19:K21"/>
    <mergeCell ref="P28:P30"/>
    <mergeCell ref="S28:S30"/>
    <mergeCell ref="T28:T30"/>
    <mergeCell ref="A28:A30"/>
    <mergeCell ref="B25:B27"/>
    <mergeCell ref="C25:C27"/>
    <mergeCell ref="F25:F27"/>
    <mergeCell ref="G25:G27"/>
    <mergeCell ref="H25:H27"/>
    <mergeCell ref="J25:J27"/>
    <mergeCell ref="K25:K27"/>
    <mergeCell ref="L25:L27"/>
    <mergeCell ref="R25:R27"/>
    <mergeCell ref="R28:R30"/>
    <mergeCell ref="I25:I27"/>
    <mergeCell ref="I28:I30"/>
    <mergeCell ref="Q25:Q27"/>
    <mergeCell ref="Q28:Q30"/>
    <mergeCell ref="D25:D27"/>
    <mergeCell ref="E25:E27"/>
    <mergeCell ref="D28:D30"/>
    <mergeCell ref="E28:E30"/>
    <mergeCell ref="A34:A36"/>
    <mergeCell ref="U19:U21"/>
    <mergeCell ref="U22:U24"/>
    <mergeCell ref="U25:U27"/>
    <mergeCell ref="U28:U30"/>
    <mergeCell ref="A19:A21"/>
    <mergeCell ref="A25:A27"/>
    <mergeCell ref="M25:M27"/>
    <mergeCell ref="N25:N27"/>
    <mergeCell ref="O25:O27"/>
    <mergeCell ref="P25:P27"/>
    <mergeCell ref="S25:S27"/>
    <mergeCell ref="T25:T27"/>
    <mergeCell ref="B28:B30"/>
    <mergeCell ref="C28:C30"/>
    <mergeCell ref="F28:F30"/>
    <mergeCell ref="G28:G30"/>
    <mergeCell ref="H28:H30"/>
    <mergeCell ref="J28:J30"/>
    <mergeCell ref="K28:K30"/>
    <mergeCell ref="L28:L30"/>
    <mergeCell ref="M28:M30"/>
    <mergeCell ref="N28:N30"/>
    <mergeCell ref="O28:O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A4" sqref="A4:V15"/>
    </sheetView>
  </sheetViews>
  <sheetFormatPr baseColWidth="10" defaultRowHeight="15" x14ac:dyDescent="0.25"/>
  <cols>
    <col min="1" max="1" width="4.5703125" customWidth="1"/>
    <col min="2" max="2" width="73.7109375" customWidth="1"/>
    <col min="3" max="3" width="25" bestFit="1" customWidth="1"/>
    <col min="4" max="4" width="22.140625" bestFit="1" customWidth="1"/>
    <col min="5" max="5" width="28.7109375" bestFit="1" customWidth="1"/>
    <col min="6" max="6" width="33.42578125" bestFit="1" customWidth="1"/>
    <col min="7" max="7" width="30.140625" bestFit="1" customWidth="1"/>
    <col min="8" max="8" width="16.5703125" bestFit="1" customWidth="1"/>
    <col min="9" max="9" width="30.140625" bestFit="1" customWidth="1"/>
    <col min="10" max="10" width="30.140625" customWidth="1"/>
    <col min="11" max="11" width="20.42578125" customWidth="1"/>
    <col min="12" max="12" width="15.5703125" bestFit="1" customWidth="1"/>
    <col min="13" max="13" width="16.42578125" customWidth="1"/>
    <col min="14" max="14" width="11.85546875" bestFit="1" customWidth="1"/>
    <col min="15" max="15" width="11.7109375" bestFit="1" customWidth="1"/>
    <col min="16" max="16" width="54.5703125" bestFit="1" customWidth="1"/>
    <col min="17" max="17" width="51.85546875" bestFit="1" customWidth="1"/>
    <col min="18" max="19" width="51.85546875" customWidth="1"/>
    <col min="20" max="20" width="24" bestFit="1" customWidth="1"/>
    <col min="21" max="21" width="15" bestFit="1" customWidth="1"/>
    <col min="22" max="22" width="11.5703125" bestFit="1" customWidth="1"/>
  </cols>
  <sheetData>
    <row r="1" spans="1:23" ht="18.75" x14ac:dyDescent="0.25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3" ht="15" customHeight="1" x14ac:dyDescent="0.25">
      <c r="A2" s="26" t="s">
        <v>13</v>
      </c>
      <c r="B2" s="15" t="s">
        <v>45</v>
      </c>
      <c r="C2" s="34" t="s">
        <v>63</v>
      </c>
      <c r="D2" s="34" t="s">
        <v>64</v>
      </c>
      <c r="E2" s="34" t="s">
        <v>65</v>
      </c>
      <c r="F2" s="24" t="s">
        <v>59</v>
      </c>
      <c r="G2" s="15" t="s">
        <v>0</v>
      </c>
      <c r="H2" s="15" t="s">
        <v>1</v>
      </c>
      <c r="I2" s="15" t="s">
        <v>2</v>
      </c>
      <c r="J2" s="15" t="s">
        <v>56</v>
      </c>
      <c r="K2" s="15" t="s">
        <v>46</v>
      </c>
      <c r="L2" s="17" t="s">
        <v>3</v>
      </c>
      <c r="M2" s="18"/>
      <c r="N2" s="17" t="s">
        <v>4</v>
      </c>
      <c r="O2" s="19"/>
      <c r="P2" s="18"/>
      <c r="Q2" s="15" t="s">
        <v>58</v>
      </c>
      <c r="R2" s="15" t="s">
        <v>54</v>
      </c>
      <c r="S2" s="15" t="s">
        <v>55</v>
      </c>
      <c r="T2" s="15" t="s">
        <v>5</v>
      </c>
      <c r="U2" s="15" t="s">
        <v>6</v>
      </c>
      <c r="V2" s="15" t="s">
        <v>47</v>
      </c>
      <c r="W2" s="15" t="s">
        <v>118</v>
      </c>
    </row>
    <row r="3" spans="1:23" x14ac:dyDescent="0.25">
      <c r="A3" s="26"/>
      <c r="B3" s="30"/>
      <c r="C3" s="34"/>
      <c r="D3" s="34"/>
      <c r="E3" s="34"/>
      <c r="F3" s="24"/>
      <c r="G3" s="30"/>
      <c r="H3" s="30"/>
      <c r="I3" s="30"/>
      <c r="J3" s="30"/>
      <c r="K3" s="30"/>
      <c r="L3" s="6" t="s">
        <v>48</v>
      </c>
      <c r="M3" s="6" t="s">
        <v>7</v>
      </c>
      <c r="N3" s="6" t="s">
        <v>8</v>
      </c>
      <c r="O3" s="6" t="s">
        <v>9</v>
      </c>
      <c r="P3" s="6" t="s">
        <v>10</v>
      </c>
      <c r="Q3" s="30"/>
      <c r="R3" s="30"/>
      <c r="S3" s="30"/>
      <c r="T3" s="30"/>
      <c r="U3" s="30"/>
      <c r="V3" s="30"/>
      <c r="W3" s="30"/>
    </row>
    <row r="4" spans="1:23" x14ac:dyDescent="0.25">
      <c r="A4" s="108">
        <v>1</v>
      </c>
      <c r="B4" s="57" t="s">
        <v>27</v>
      </c>
      <c r="C4" s="57" t="s">
        <v>92</v>
      </c>
      <c r="D4" s="57" t="s">
        <v>89</v>
      </c>
      <c r="E4" s="57" t="s">
        <v>94</v>
      </c>
      <c r="F4" s="57" t="s">
        <v>12</v>
      </c>
      <c r="G4" s="57" t="s">
        <v>28</v>
      </c>
      <c r="H4" s="13" t="s">
        <v>16</v>
      </c>
      <c r="I4" s="57" t="s">
        <v>28</v>
      </c>
      <c r="J4" s="109">
        <v>44612</v>
      </c>
      <c r="K4" s="32">
        <v>2552327.8103448274</v>
      </c>
      <c r="L4" s="110">
        <v>2960700.26</v>
      </c>
      <c r="M4" s="110">
        <v>2960700.26</v>
      </c>
      <c r="N4" s="109">
        <v>44613</v>
      </c>
      <c r="O4" s="57">
        <v>45</v>
      </c>
      <c r="P4" s="109">
        <v>44657</v>
      </c>
      <c r="Q4" s="10" t="s">
        <v>29</v>
      </c>
      <c r="R4" s="57" t="s">
        <v>91</v>
      </c>
      <c r="S4" s="57" t="s">
        <v>90</v>
      </c>
      <c r="T4" s="33">
        <v>1</v>
      </c>
      <c r="U4" s="111">
        <v>2960700.26</v>
      </c>
      <c r="V4" s="31">
        <v>1</v>
      </c>
      <c r="W4" s="28"/>
    </row>
    <row r="5" spans="1:23" x14ac:dyDescent="0.25">
      <c r="A5" s="108"/>
      <c r="B5" s="57"/>
      <c r="C5" s="57"/>
      <c r="D5" s="57"/>
      <c r="E5" s="57"/>
      <c r="F5" s="57"/>
      <c r="G5" s="57"/>
      <c r="H5" s="13"/>
      <c r="I5" s="57"/>
      <c r="J5" s="57"/>
      <c r="K5" s="10"/>
      <c r="L5" s="57"/>
      <c r="M5" s="57"/>
      <c r="N5" s="57"/>
      <c r="O5" s="57"/>
      <c r="P5" s="57"/>
      <c r="Q5" s="10"/>
      <c r="R5" s="57"/>
      <c r="S5" s="57"/>
      <c r="T5" s="33"/>
      <c r="U5" s="57"/>
      <c r="V5" s="31"/>
      <c r="W5" s="28"/>
    </row>
    <row r="6" spans="1:23" ht="48.75" customHeight="1" x14ac:dyDescent="0.25">
      <c r="A6" s="108"/>
      <c r="B6" s="57"/>
      <c r="C6" s="57"/>
      <c r="D6" s="57"/>
      <c r="E6" s="57"/>
      <c r="F6" s="57"/>
      <c r="G6" s="57"/>
      <c r="H6" s="13"/>
      <c r="I6" s="57"/>
      <c r="J6" s="57"/>
      <c r="K6" s="10"/>
      <c r="L6" s="57"/>
      <c r="M6" s="57"/>
      <c r="N6" s="57"/>
      <c r="O6" s="57"/>
      <c r="P6" s="57"/>
      <c r="Q6" s="10"/>
      <c r="R6" s="57"/>
      <c r="S6" s="57"/>
      <c r="T6" s="33"/>
      <c r="U6" s="57"/>
      <c r="V6" s="31"/>
      <c r="W6" s="28"/>
    </row>
    <row r="7" spans="1:23" x14ac:dyDescent="0.25">
      <c r="A7" s="108">
        <v>2</v>
      </c>
      <c r="B7" s="57" t="s">
        <v>41</v>
      </c>
      <c r="C7" s="57" t="s">
        <v>92</v>
      </c>
      <c r="D7" s="57" t="s">
        <v>96</v>
      </c>
      <c r="E7" s="57" t="s">
        <v>95</v>
      </c>
      <c r="F7" s="57" t="s">
        <v>12</v>
      </c>
      <c r="G7" s="57" t="s">
        <v>42</v>
      </c>
      <c r="H7" s="13" t="s">
        <v>16</v>
      </c>
      <c r="I7" s="57" t="s">
        <v>42</v>
      </c>
      <c r="J7" s="109">
        <v>44696</v>
      </c>
      <c r="K7" s="32">
        <v>4541530.9827586217</v>
      </c>
      <c r="L7" s="110">
        <v>5300000</v>
      </c>
      <c r="M7" s="110">
        <v>5268175.9400000004</v>
      </c>
      <c r="N7" s="109">
        <v>44697</v>
      </c>
      <c r="O7" s="57">
        <v>90</v>
      </c>
      <c r="P7" s="109">
        <v>44786</v>
      </c>
      <c r="Q7" s="10" t="s">
        <v>26</v>
      </c>
      <c r="R7" s="10" t="s">
        <v>80</v>
      </c>
      <c r="S7" s="10" t="s">
        <v>81</v>
      </c>
      <c r="T7" s="33">
        <v>1</v>
      </c>
      <c r="U7" s="110">
        <v>5268175.9400000004</v>
      </c>
      <c r="V7" s="31">
        <v>1</v>
      </c>
      <c r="W7" s="29"/>
    </row>
    <row r="8" spans="1:23" x14ac:dyDescent="0.25">
      <c r="A8" s="108"/>
      <c r="B8" s="57"/>
      <c r="C8" s="57"/>
      <c r="D8" s="57"/>
      <c r="E8" s="57"/>
      <c r="F8" s="57"/>
      <c r="G8" s="57"/>
      <c r="H8" s="13"/>
      <c r="I8" s="57"/>
      <c r="J8" s="57"/>
      <c r="K8" s="10"/>
      <c r="L8" s="57"/>
      <c r="M8" s="57"/>
      <c r="N8" s="57"/>
      <c r="O8" s="57"/>
      <c r="P8" s="57"/>
      <c r="Q8" s="10"/>
      <c r="R8" s="10"/>
      <c r="S8" s="10"/>
      <c r="T8" s="33"/>
      <c r="U8" s="57"/>
      <c r="V8" s="31"/>
      <c r="W8" s="29"/>
    </row>
    <row r="9" spans="1:23" ht="39" customHeight="1" x14ac:dyDescent="0.25">
      <c r="A9" s="108"/>
      <c r="B9" s="57"/>
      <c r="C9" s="57"/>
      <c r="D9" s="57"/>
      <c r="E9" s="57"/>
      <c r="F9" s="57"/>
      <c r="G9" s="57"/>
      <c r="H9" s="13"/>
      <c r="I9" s="57"/>
      <c r="J9" s="57"/>
      <c r="K9" s="10"/>
      <c r="L9" s="57"/>
      <c r="M9" s="57"/>
      <c r="N9" s="57"/>
      <c r="O9" s="57"/>
      <c r="P9" s="57"/>
      <c r="Q9" s="10"/>
      <c r="R9" s="10"/>
      <c r="S9" s="10"/>
      <c r="T9" s="33"/>
      <c r="U9" s="57"/>
      <c r="V9" s="31"/>
      <c r="W9" s="29"/>
    </row>
    <row r="10" spans="1:23" x14ac:dyDescent="0.25">
      <c r="A10" s="108">
        <v>3</v>
      </c>
      <c r="B10" s="57" t="s">
        <v>43</v>
      </c>
      <c r="C10" s="57" t="s">
        <v>93</v>
      </c>
      <c r="D10" s="112" t="s">
        <v>98</v>
      </c>
      <c r="E10" s="57" t="s">
        <v>97</v>
      </c>
      <c r="F10" s="57" t="s">
        <v>12</v>
      </c>
      <c r="G10" s="57" t="s">
        <v>44</v>
      </c>
      <c r="H10" s="13" t="s">
        <v>16</v>
      </c>
      <c r="I10" s="57" t="s">
        <v>44</v>
      </c>
      <c r="J10" s="109">
        <v>44696</v>
      </c>
      <c r="K10" s="32">
        <v>5580556.3275862075</v>
      </c>
      <c r="L10" s="110">
        <v>6500000</v>
      </c>
      <c r="M10" s="110">
        <v>6473445.3399999999</v>
      </c>
      <c r="N10" s="109">
        <v>44697</v>
      </c>
      <c r="O10" s="57">
        <v>104</v>
      </c>
      <c r="P10" s="109">
        <v>44800</v>
      </c>
      <c r="Q10" s="10" t="s">
        <v>17</v>
      </c>
      <c r="R10" s="10" t="s">
        <v>74</v>
      </c>
      <c r="S10" s="10" t="s">
        <v>75</v>
      </c>
      <c r="T10" s="33">
        <v>1</v>
      </c>
      <c r="U10" s="111">
        <v>1942033.6</v>
      </c>
      <c r="V10" s="31">
        <v>1</v>
      </c>
      <c r="W10" s="29"/>
    </row>
    <row r="11" spans="1:23" x14ac:dyDescent="0.25">
      <c r="A11" s="108"/>
      <c r="B11" s="57"/>
      <c r="C11" s="57"/>
      <c r="D11" s="112"/>
      <c r="E11" s="57"/>
      <c r="F11" s="57"/>
      <c r="G11" s="57"/>
      <c r="H11" s="13"/>
      <c r="I11" s="57"/>
      <c r="J11" s="57"/>
      <c r="K11" s="10"/>
      <c r="L11" s="57"/>
      <c r="M11" s="57"/>
      <c r="N11" s="57"/>
      <c r="O11" s="57"/>
      <c r="P11" s="57"/>
      <c r="Q11" s="10"/>
      <c r="R11" s="10"/>
      <c r="S11" s="10"/>
      <c r="T11" s="33"/>
      <c r="U11" s="57"/>
      <c r="V11" s="31"/>
      <c r="W11" s="29"/>
    </row>
    <row r="12" spans="1:23" ht="35.25" customHeight="1" x14ac:dyDescent="0.25">
      <c r="A12" s="108"/>
      <c r="B12" s="57"/>
      <c r="C12" s="57"/>
      <c r="D12" s="112"/>
      <c r="E12" s="57"/>
      <c r="F12" s="57"/>
      <c r="G12" s="57"/>
      <c r="H12" s="13"/>
      <c r="I12" s="57"/>
      <c r="J12" s="57"/>
      <c r="K12" s="10"/>
      <c r="L12" s="57"/>
      <c r="M12" s="57"/>
      <c r="N12" s="57"/>
      <c r="O12" s="57"/>
      <c r="P12" s="57"/>
      <c r="Q12" s="10"/>
      <c r="R12" s="10"/>
      <c r="S12" s="10"/>
      <c r="T12" s="33"/>
      <c r="U12" s="57"/>
      <c r="V12" s="31"/>
      <c r="W12" s="29"/>
    </row>
    <row r="13" spans="1:23" x14ac:dyDescent="0.25">
      <c r="A13" s="108">
        <v>4</v>
      </c>
      <c r="B13" s="13" t="s">
        <v>135</v>
      </c>
      <c r="C13" s="113" t="s">
        <v>136</v>
      </c>
      <c r="D13" s="114" t="s">
        <v>149</v>
      </c>
      <c r="E13" s="113" t="s">
        <v>137</v>
      </c>
      <c r="F13" s="57" t="s">
        <v>12</v>
      </c>
      <c r="G13" s="57" t="s">
        <v>138</v>
      </c>
      <c r="H13" s="13" t="s">
        <v>130</v>
      </c>
      <c r="I13" s="57" t="str">
        <f>G13</f>
        <v>OP-CSS-FAIS-01-2022</v>
      </c>
      <c r="J13" s="109">
        <v>44803</v>
      </c>
      <c r="K13" s="111">
        <f t="shared" ref="K13" si="0">M13/1.16</f>
        <v>2232897.0862068967</v>
      </c>
      <c r="L13" s="35">
        <v>2590160.62</v>
      </c>
      <c r="M13" s="37">
        <f>L13</f>
        <v>2590160.62</v>
      </c>
      <c r="N13" s="109">
        <v>44804</v>
      </c>
      <c r="O13" s="115">
        <v>18</v>
      </c>
      <c r="P13" s="116">
        <f>N13+O13-1</f>
        <v>44821</v>
      </c>
      <c r="Q13" s="10" t="s">
        <v>17</v>
      </c>
      <c r="R13" s="10" t="str">
        <f>IF(Q13=[1]DB!$A$2,[1]DB!$B$2,IF('[1]2022'!Q16=[1]DB!$A$3,[1]DB!$B$3,IF(Q13=[1]DB!$A$4,[1]DB!$B$4,IF('[1]2022'!Q16=[1]DB!$A$5,[1]DB!$B$5,IF('[1]2022'!Q16=[1]DB!$A$6,[1]DB!$B$6,IF('[1]2022'!Q16=[1]DB!$A$7,[1]DB!$B$7,IF(Q13=[1]DB!$A$8,[1]DB!$B$8,IF('[1]2022'!Q16=[1]DB!$A$9,[1]DB!$B$9,IF('[1]2022'!Q16=[1]DB!$A$10,[1]DB!$B$10,IF('[1]2022'!Q16=[1]DB!$A$11,[1]DB!$B$11,IF('[1]2022'!Q16=[1]DB!$A$12,[1]DB!$B$12,IF('[1]2022'!Q16=[1]DB!$A$13,[1]DB!$B$13,IF('[1]2022'!Q16=[1]DB!$A$14,[1]DB!$B$14,IF('[1]2022'!Q16=[1]DB!$A$15,[1]DB!$B$15,IF('[1]2022'!Q16=[1]DB!$A$16,[1]DB!$B$16,0)))))))))))))))</f>
        <v>CAC080111CR8</v>
      </c>
      <c r="S13" s="10" t="str">
        <f>IF(Q13=[1]DB!$A$2,[1]DB!$C$2,IF('[1]2022'!Q16=[1]DB!$A$3,[1]DB!$C$3,IF(Q13=[1]DB!$A$4,[1]DB!$C$4,IF('[1]2022'!Q16=[1]DB!$A$5,[1]DB!$C$5,IF('[1]2022'!Q16=[1]DB!$A$6,[1]DB!$C$6,IF('[1]2022'!Q16=[1]DB!$A$7,[1]DB!$C$7,IF(Q13=[1]DB!$A$8,[1]DB!$C$8,IF('[1]2022'!Q16=[1]DB!$A$9,[1]DB!$C$9,IF('[1]2022'!Q16=[1]DB!$A$10,[1]DB!$C$10,IF('[1]2022'!Q16=[1]DB!$A$11,[1]DB!$C$11,IF('[1]2022'!Q16=[1]DB!$A$12,[1]DB!$C$12,IF('[1]2022'!Q16=[1]DB!$A$13,[1]DB!$C$13,IF('[1]2022'!Q16=[1]DB!$A$14,[1]DB!$C$14,IF('[1]2022'!Q16=[1]DB!$A$15,[1]DB!$C$15,IF('[1]2022'!Q16=[1]DB!$A$16,[1]DB!$C$16,0)))))))))))))))</f>
        <v>JORGE ALEJANDRO SANCHEZ CONTRERAS</v>
      </c>
      <c r="T13" s="36">
        <v>0</v>
      </c>
      <c r="U13" s="37">
        <v>777048.18</v>
      </c>
      <c r="V13" s="31">
        <v>0.29999999969104552</v>
      </c>
      <c r="W13" s="29" t="s">
        <v>124</v>
      </c>
    </row>
    <row r="14" spans="1:23" x14ac:dyDescent="0.25">
      <c r="A14" s="108"/>
      <c r="B14" s="13"/>
      <c r="C14" s="113"/>
      <c r="D14" s="114"/>
      <c r="E14" s="113"/>
      <c r="F14" s="57"/>
      <c r="G14" s="57"/>
      <c r="H14" s="13"/>
      <c r="I14" s="57"/>
      <c r="J14" s="57"/>
      <c r="K14" s="57"/>
      <c r="L14" s="35"/>
      <c r="M14" s="37"/>
      <c r="N14" s="109"/>
      <c r="O14" s="115"/>
      <c r="P14" s="116"/>
      <c r="Q14" s="10"/>
      <c r="R14" s="10"/>
      <c r="S14" s="10"/>
      <c r="T14" s="36"/>
      <c r="U14" s="37"/>
      <c r="V14" s="31"/>
      <c r="W14" s="29"/>
    </row>
    <row r="15" spans="1:23" x14ac:dyDescent="0.25">
      <c r="A15" s="108"/>
      <c r="B15" s="13"/>
      <c r="C15" s="113"/>
      <c r="D15" s="114"/>
      <c r="E15" s="113"/>
      <c r="F15" s="57"/>
      <c r="G15" s="57"/>
      <c r="H15" s="13"/>
      <c r="I15" s="57"/>
      <c r="J15" s="57"/>
      <c r="K15" s="57"/>
      <c r="L15" s="35"/>
      <c r="M15" s="37"/>
      <c r="N15" s="109"/>
      <c r="O15" s="115"/>
      <c r="P15" s="116"/>
      <c r="Q15" s="10"/>
      <c r="R15" s="10"/>
      <c r="S15" s="10"/>
      <c r="T15" s="36"/>
      <c r="U15" s="37"/>
      <c r="V15" s="31"/>
      <c r="W15" s="29"/>
    </row>
  </sheetData>
  <mergeCells count="113">
    <mergeCell ref="W13:W15"/>
    <mergeCell ref="R13:R15"/>
    <mergeCell ref="S13:S15"/>
    <mergeCell ref="T13:T15"/>
    <mergeCell ref="U13:U15"/>
    <mergeCell ref="V13:V15"/>
    <mergeCell ref="M13:M15"/>
    <mergeCell ref="N13:N15"/>
    <mergeCell ref="O13:O15"/>
    <mergeCell ref="P13:P15"/>
    <mergeCell ref="Q13:Q15"/>
    <mergeCell ref="H13:H15"/>
    <mergeCell ref="I13:I15"/>
    <mergeCell ref="J13:J15"/>
    <mergeCell ref="K13:K15"/>
    <mergeCell ref="L13:L15"/>
    <mergeCell ref="B13:B15"/>
    <mergeCell ref="C13:C15"/>
    <mergeCell ref="E13:E15"/>
    <mergeCell ref="F13:F15"/>
    <mergeCell ref="G13:G15"/>
    <mergeCell ref="D13:D15"/>
    <mergeCell ref="V4:V6"/>
    <mergeCell ref="A7:A9"/>
    <mergeCell ref="B7:B9"/>
    <mergeCell ref="F7:F9"/>
    <mergeCell ref="G7:G9"/>
    <mergeCell ref="H7:H9"/>
    <mergeCell ref="I7:I9"/>
    <mergeCell ref="K4:K6"/>
    <mergeCell ref="L4:L6"/>
    <mergeCell ref="M4:M6"/>
    <mergeCell ref="N4:N6"/>
    <mergeCell ref="O4:O6"/>
    <mergeCell ref="P4:P6"/>
    <mergeCell ref="A4:A6"/>
    <mergeCell ref="V7:V9"/>
    <mergeCell ref="K7:K9"/>
    <mergeCell ref="D7:D9"/>
    <mergeCell ref="E7:E9"/>
    <mergeCell ref="F4:F6"/>
    <mergeCell ref="U4:U6"/>
    <mergeCell ref="L7:L9"/>
    <mergeCell ref="M7:M9"/>
    <mergeCell ref="N7:N9"/>
    <mergeCell ref="O7:O9"/>
    <mergeCell ref="T7:T9"/>
    <mergeCell ref="R7:R9"/>
    <mergeCell ref="S7:S9"/>
    <mergeCell ref="Q7:Q9"/>
    <mergeCell ref="U7:U9"/>
    <mergeCell ref="T4:T6"/>
    <mergeCell ref="R4:R6"/>
    <mergeCell ref="S4:S6"/>
    <mergeCell ref="Q4:Q6"/>
    <mergeCell ref="C4:C6"/>
    <mergeCell ref="D4:D6"/>
    <mergeCell ref="E4:E6"/>
    <mergeCell ref="C7:C9"/>
    <mergeCell ref="R10:R12"/>
    <mergeCell ref="S10:S12"/>
    <mergeCell ref="B10:B12"/>
    <mergeCell ref="F10:F12"/>
    <mergeCell ref="G10:G12"/>
    <mergeCell ref="H10:H12"/>
    <mergeCell ref="I10:I12"/>
    <mergeCell ref="Q10:Q12"/>
    <mergeCell ref="J7:J9"/>
    <mergeCell ref="P7:P9"/>
    <mergeCell ref="A1:V1"/>
    <mergeCell ref="A2:A3"/>
    <mergeCell ref="B2:B3"/>
    <mergeCell ref="F2:F3"/>
    <mergeCell ref="G2:G3"/>
    <mergeCell ref="H2:H3"/>
    <mergeCell ref="I2:I3"/>
    <mergeCell ref="Q2:Q3"/>
    <mergeCell ref="T2:T3"/>
    <mergeCell ref="U2:U3"/>
    <mergeCell ref="V2:V3"/>
    <mergeCell ref="L2:M2"/>
    <mergeCell ref="N2:P2"/>
    <mergeCell ref="R2:R3"/>
    <mergeCell ref="S2:S3"/>
    <mergeCell ref="C2:C3"/>
    <mergeCell ref="K2:K3"/>
    <mergeCell ref="J2:J3"/>
    <mergeCell ref="D2:D3"/>
    <mergeCell ref="E2:E3"/>
    <mergeCell ref="A13:A15"/>
    <mergeCell ref="W7:W9"/>
    <mergeCell ref="W10:W12"/>
    <mergeCell ref="W4:W6"/>
    <mergeCell ref="W2:W3"/>
    <mergeCell ref="C10:C12"/>
    <mergeCell ref="D10:D12"/>
    <mergeCell ref="E10:E12"/>
    <mergeCell ref="V10:V12"/>
    <mergeCell ref="K10:K12"/>
    <mergeCell ref="L10:L12"/>
    <mergeCell ref="M10:M12"/>
    <mergeCell ref="N10:N12"/>
    <mergeCell ref="O10:O12"/>
    <mergeCell ref="P10:P12"/>
    <mergeCell ref="U10:U12"/>
    <mergeCell ref="T10:T12"/>
    <mergeCell ref="J4:J6"/>
    <mergeCell ref="B4:B6"/>
    <mergeCell ref="A10:A12"/>
    <mergeCell ref="G4:G6"/>
    <mergeCell ref="H4:H6"/>
    <mergeCell ref="I4:I6"/>
    <mergeCell ref="J10:J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2" workbookViewId="0">
      <selection activeCell="A4" sqref="A4:U12"/>
    </sheetView>
  </sheetViews>
  <sheetFormatPr baseColWidth="10" defaultRowHeight="15" x14ac:dyDescent="0.25"/>
  <cols>
    <col min="1" max="1" width="11.5703125" bestFit="1" customWidth="1"/>
    <col min="2" max="2" width="43.85546875" customWidth="1"/>
    <col min="3" max="3" width="22.28515625" bestFit="1" customWidth="1"/>
    <col min="4" max="4" width="23.140625" bestFit="1" customWidth="1"/>
    <col min="5" max="5" width="23" customWidth="1"/>
    <col min="6" max="6" width="23.140625" bestFit="1" customWidth="1"/>
    <col min="7" max="8" width="14.140625" bestFit="1" customWidth="1"/>
    <col min="9" max="10" width="15.28515625" customWidth="1"/>
    <col min="11" max="11" width="17" customWidth="1"/>
    <col min="12" max="12" width="16.7109375" customWidth="1"/>
    <col min="13" max="13" width="16.85546875" customWidth="1"/>
    <col min="14" max="14" width="14.140625" customWidth="1"/>
    <col min="15" max="15" width="15" bestFit="1" customWidth="1"/>
    <col min="16" max="16" width="16.7109375" customWidth="1"/>
    <col min="17" max="17" width="24.7109375" customWidth="1"/>
    <col min="18" max="18" width="27.140625" customWidth="1"/>
    <col min="20" max="20" width="24.140625" customWidth="1"/>
  </cols>
  <sheetData>
    <row r="1" spans="1:22" ht="15.75" customHeight="1" thickBot="1" x14ac:dyDescent="0.3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2" ht="15" customHeight="1" x14ac:dyDescent="0.25">
      <c r="A2" s="26" t="s">
        <v>13</v>
      </c>
      <c r="B2" s="22" t="s">
        <v>60</v>
      </c>
      <c r="C2" s="24" t="s">
        <v>59</v>
      </c>
      <c r="D2" s="34" t="s">
        <v>61</v>
      </c>
      <c r="E2" s="24" t="s">
        <v>66</v>
      </c>
      <c r="F2" s="38" t="s">
        <v>0</v>
      </c>
      <c r="G2" s="38" t="s">
        <v>1</v>
      </c>
      <c r="H2" s="38" t="s">
        <v>2</v>
      </c>
      <c r="I2" s="15" t="s">
        <v>56</v>
      </c>
      <c r="J2" s="15" t="s">
        <v>46</v>
      </c>
      <c r="K2" s="17" t="s">
        <v>3</v>
      </c>
      <c r="L2" s="18"/>
      <c r="M2" s="38" t="s">
        <v>4</v>
      </c>
      <c r="N2" s="38"/>
      <c r="O2" s="38"/>
      <c r="P2" s="38" t="s">
        <v>67</v>
      </c>
      <c r="Q2" s="15" t="s">
        <v>54</v>
      </c>
      <c r="R2" s="15" t="s">
        <v>55</v>
      </c>
      <c r="S2" s="40" t="s">
        <v>5</v>
      </c>
      <c r="T2" s="15" t="s">
        <v>57</v>
      </c>
      <c r="U2" s="42" t="s">
        <v>69</v>
      </c>
      <c r="V2" s="42" t="s">
        <v>118</v>
      </c>
    </row>
    <row r="3" spans="1:22" ht="30.75" customHeight="1" x14ac:dyDescent="0.25">
      <c r="A3" s="26"/>
      <c r="B3" s="23"/>
      <c r="C3" s="24"/>
      <c r="D3" s="34"/>
      <c r="E3" s="24"/>
      <c r="F3" s="39"/>
      <c r="G3" s="39"/>
      <c r="H3" s="39"/>
      <c r="I3" s="30"/>
      <c r="J3" s="30"/>
      <c r="K3" s="6" t="s">
        <v>48</v>
      </c>
      <c r="L3" s="6" t="s">
        <v>7</v>
      </c>
      <c r="M3" s="4" t="s">
        <v>8</v>
      </c>
      <c r="N3" s="4" t="s">
        <v>9</v>
      </c>
      <c r="O3" s="4" t="s">
        <v>10</v>
      </c>
      <c r="P3" s="39"/>
      <c r="Q3" s="30"/>
      <c r="R3" s="30"/>
      <c r="S3" s="23"/>
      <c r="T3" s="30"/>
      <c r="U3" s="39"/>
      <c r="V3" s="39"/>
    </row>
    <row r="4" spans="1:22" ht="30.75" customHeight="1" x14ac:dyDescent="0.25">
      <c r="A4" s="108">
        <v>1</v>
      </c>
      <c r="B4" s="13" t="s">
        <v>127</v>
      </c>
      <c r="C4" s="13" t="s">
        <v>11</v>
      </c>
      <c r="D4" s="114" t="s">
        <v>148</v>
      </c>
      <c r="E4" s="113" t="s">
        <v>128</v>
      </c>
      <c r="F4" s="57" t="s">
        <v>129</v>
      </c>
      <c r="G4" s="13" t="s">
        <v>130</v>
      </c>
      <c r="H4" s="57" t="str">
        <f>F4</f>
        <v>OP-AD-FAIS-01-2022</v>
      </c>
      <c r="I4" s="116">
        <v>44764</v>
      </c>
      <c r="J4" s="111">
        <f>L4/1.16</f>
        <v>1368614.5172413795</v>
      </c>
      <c r="K4" s="37">
        <v>1587592.84</v>
      </c>
      <c r="L4" s="37">
        <f>K4</f>
        <v>1587592.84</v>
      </c>
      <c r="M4" s="116">
        <v>44768</v>
      </c>
      <c r="N4" s="115">
        <v>15</v>
      </c>
      <c r="O4" s="116">
        <f>M4+N4-1</f>
        <v>44782</v>
      </c>
      <c r="P4" s="57" t="s">
        <v>26</v>
      </c>
      <c r="Q4" s="57" t="s">
        <v>139</v>
      </c>
      <c r="R4" s="57" t="s">
        <v>81</v>
      </c>
      <c r="S4" s="117">
        <v>1</v>
      </c>
      <c r="T4" s="37">
        <v>1587592.84</v>
      </c>
      <c r="U4" s="118">
        <v>1</v>
      </c>
      <c r="V4" s="28"/>
    </row>
    <row r="5" spans="1:22" ht="30.75" customHeight="1" x14ac:dyDescent="0.25">
      <c r="A5" s="108"/>
      <c r="B5" s="13"/>
      <c r="C5" s="13"/>
      <c r="D5" s="114"/>
      <c r="E5" s="113"/>
      <c r="F5" s="57"/>
      <c r="G5" s="13"/>
      <c r="H5" s="57"/>
      <c r="I5" s="116"/>
      <c r="J5" s="111"/>
      <c r="K5" s="37"/>
      <c r="L5" s="37"/>
      <c r="M5" s="116"/>
      <c r="N5" s="115"/>
      <c r="O5" s="116"/>
      <c r="P5" s="57"/>
      <c r="Q5" s="57"/>
      <c r="R5" s="57"/>
      <c r="S5" s="117"/>
      <c r="T5" s="37"/>
      <c r="U5" s="119"/>
      <c r="V5" s="28"/>
    </row>
    <row r="6" spans="1:22" ht="30.75" customHeight="1" x14ac:dyDescent="0.25">
      <c r="A6" s="108"/>
      <c r="B6" s="13"/>
      <c r="C6" s="13"/>
      <c r="D6" s="114"/>
      <c r="E6" s="113"/>
      <c r="F6" s="57"/>
      <c r="G6" s="13"/>
      <c r="H6" s="57"/>
      <c r="I6" s="116"/>
      <c r="J6" s="111"/>
      <c r="K6" s="37"/>
      <c r="L6" s="37"/>
      <c r="M6" s="116"/>
      <c r="N6" s="115"/>
      <c r="O6" s="116"/>
      <c r="P6" s="57"/>
      <c r="Q6" s="57"/>
      <c r="R6" s="57"/>
      <c r="S6" s="117"/>
      <c r="T6" s="37"/>
      <c r="U6" s="119"/>
      <c r="V6" s="28"/>
    </row>
    <row r="7" spans="1:22" ht="30.75" customHeight="1" x14ac:dyDescent="0.25">
      <c r="A7" s="108">
        <v>2</v>
      </c>
      <c r="B7" s="13" t="s">
        <v>131</v>
      </c>
      <c r="C7" s="13" t="s">
        <v>11</v>
      </c>
      <c r="D7" s="114" t="s">
        <v>150</v>
      </c>
      <c r="E7" s="113" t="s">
        <v>132</v>
      </c>
      <c r="F7" s="57" t="s">
        <v>133</v>
      </c>
      <c r="G7" s="13" t="s">
        <v>134</v>
      </c>
      <c r="H7" s="57" t="str">
        <f>F7</f>
        <v>OP-AD-FAIS-02-2022</v>
      </c>
      <c r="I7" s="116">
        <v>44771</v>
      </c>
      <c r="J7" s="111">
        <f t="shared" ref="J7" si="0">L7/1.16</f>
        <v>1363793.1034482759</v>
      </c>
      <c r="K7" s="37">
        <v>1582000</v>
      </c>
      <c r="L7" s="37">
        <f>K7</f>
        <v>1582000</v>
      </c>
      <c r="M7" s="109">
        <v>44775</v>
      </c>
      <c r="N7" s="115">
        <v>15</v>
      </c>
      <c r="O7" s="116">
        <f>M7+N7-1</f>
        <v>44789</v>
      </c>
      <c r="P7" s="57" t="s">
        <v>29</v>
      </c>
      <c r="Q7" s="57" t="s">
        <v>140</v>
      </c>
      <c r="R7" s="57" t="s">
        <v>141</v>
      </c>
      <c r="S7" s="117">
        <v>1</v>
      </c>
      <c r="T7" s="37">
        <v>1582000</v>
      </c>
      <c r="U7" s="118">
        <v>1</v>
      </c>
      <c r="V7" s="28"/>
    </row>
    <row r="8" spans="1:22" ht="30.75" customHeight="1" x14ac:dyDescent="0.25">
      <c r="A8" s="108"/>
      <c r="B8" s="13"/>
      <c r="C8" s="13"/>
      <c r="D8" s="114"/>
      <c r="E8" s="113"/>
      <c r="F8" s="57"/>
      <c r="G8" s="13"/>
      <c r="H8" s="57"/>
      <c r="I8" s="116"/>
      <c r="J8" s="111"/>
      <c r="K8" s="37"/>
      <c r="L8" s="37"/>
      <c r="M8" s="109"/>
      <c r="N8" s="115"/>
      <c r="O8" s="116"/>
      <c r="P8" s="57"/>
      <c r="Q8" s="57"/>
      <c r="R8" s="57"/>
      <c r="S8" s="117"/>
      <c r="T8" s="37"/>
      <c r="U8" s="119"/>
      <c r="V8" s="28"/>
    </row>
    <row r="9" spans="1:22" ht="30.75" customHeight="1" x14ac:dyDescent="0.25">
      <c r="A9" s="108"/>
      <c r="B9" s="13"/>
      <c r="C9" s="13"/>
      <c r="D9" s="114"/>
      <c r="E9" s="113"/>
      <c r="F9" s="57"/>
      <c r="G9" s="13"/>
      <c r="H9" s="57"/>
      <c r="I9" s="116"/>
      <c r="J9" s="111"/>
      <c r="K9" s="37"/>
      <c r="L9" s="37"/>
      <c r="M9" s="109"/>
      <c r="N9" s="115"/>
      <c r="O9" s="116"/>
      <c r="P9" s="57"/>
      <c r="Q9" s="57"/>
      <c r="R9" s="57"/>
      <c r="S9" s="117"/>
      <c r="T9" s="37"/>
      <c r="U9" s="119"/>
      <c r="V9" s="28"/>
    </row>
    <row r="10" spans="1:22" ht="30.75" customHeight="1" x14ac:dyDescent="0.25">
      <c r="A10" s="108">
        <v>3</v>
      </c>
      <c r="B10" s="13" t="s">
        <v>135</v>
      </c>
      <c r="C10" s="57" t="s">
        <v>12</v>
      </c>
      <c r="D10" s="114" t="s">
        <v>149</v>
      </c>
      <c r="E10" s="113" t="s">
        <v>137</v>
      </c>
      <c r="F10" s="57" t="s">
        <v>138</v>
      </c>
      <c r="G10" s="13" t="s">
        <v>130</v>
      </c>
      <c r="H10" s="57" t="str">
        <f>F10</f>
        <v>OP-CSS-FAIS-01-2022</v>
      </c>
      <c r="I10" s="109">
        <v>44803</v>
      </c>
      <c r="J10" s="111">
        <f t="shared" ref="J10" si="1">L10/1.16</f>
        <v>2232897.0862068967</v>
      </c>
      <c r="K10" s="119">
        <v>2590160.62</v>
      </c>
      <c r="L10" s="37">
        <f>K10</f>
        <v>2590160.62</v>
      </c>
      <c r="M10" s="109">
        <v>44804</v>
      </c>
      <c r="N10" s="115">
        <v>18</v>
      </c>
      <c r="O10" s="116">
        <f>M10+N10-1</f>
        <v>44821</v>
      </c>
      <c r="P10" s="57" t="s">
        <v>17</v>
      </c>
      <c r="Q10" s="57" t="str">
        <f>IF(P10=[1]DB!$A$2,[1]DB!$B$2,IF('[1]2022'!Q13=[1]DB!$A$3,[1]DB!$B$3,IF(P10=[1]DB!$A$4,[1]DB!$B$4,IF('[1]2022'!Q13=[1]DB!$A$5,[1]DB!$B$5,IF('[1]2022'!Q13=[1]DB!$A$6,[1]DB!$B$6,IF('[1]2022'!Q13=[1]DB!$A$7,[1]DB!$B$7,IF(P10=[1]DB!$A$8,[1]DB!$B$8,IF('[1]2022'!Q13=[1]DB!$A$9,[1]DB!$B$9,IF('[1]2022'!Q13=[1]DB!$A$10,[1]DB!$B$10,IF('[1]2022'!Q13=[1]DB!$A$11,[1]DB!$B$11,IF('[1]2022'!Q13=[1]DB!$A$12,[1]DB!$B$12,IF('[1]2022'!Q13=[1]DB!$A$13,[1]DB!$B$13,IF('[1]2022'!Q13=[1]DB!$A$14,[1]DB!$B$14,IF('[1]2022'!Q13=[1]DB!$A$15,[1]DB!$B$15,IF('[1]2022'!Q13=[1]DB!$A$16,[1]DB!$B$16,0)))))))))))))))</f>
        <v>CAC080111CR8</v>
      </c>
      <c r="R10" s="57" t="str">
        <f>IF(P10=[1]DB!$A$2,[1]DB!$C$2,IF('[1]2022'!Q13=[1]DB!$A$3,[1]DB!$C$3,IF(P10=[1]DB!$A$4,[1]DB!$C$4,IF('[1]2022'!Q13=[1]DB!$A$5,[1]DB!$C$5,IF('[1]2022'!Q13=[1]DB!$A$6,[1]DB!$C$6,IF('[1]2022'!Q13=[1]DB!$A$7,[1]DB!$C$7,IF(P10=[1]DB!$A$8,[1]DB!$C$8,IF('[1]2022'!Q13=[1]DB!$A$9,[1]DB!$C$9,IF('[1]2022'!Q13=[1]DB!$A$10,[1]DB!$C$10,IF('[1]2022'!Q13=[1]DB!$A$11,[1]DB!$C$11,IF('[1]2022'!Q13=[1]DB!$A$12,[1]DB!$C$12,IF('[1]2022'!Q13=[1]DB!$A$13,[1]DB!$C$13,IF('[1]2022'!Q13=[1]DB!$A$14,[1]DB!$C$14,IF('[1]2022'!Q13=[1]DB!$A$15,[1]DB!$C$15,IF('[1]2022'!Q13=[1]DB!$A$16,[1]DB!$C$16,0)))))))))))))))</f>
        <v>JORGE ALEJANDRO SANCHEZ CONTRERAS</v>
      </c>
      <c r="S10" s="117">
        <v>0</v>
      </c>
      <c r="T10" s="37">
        <v>777048.18</v>
      </c>
      <c r="U10" s="120">
        <v>0.29999999969104552</v>
      </c>
      <c r="V10" s="29" t="s">
        <v>124</v>
      </c>
    </row>
    <row r="11" spans="1:22" ht="30.75" customHeight="1" x14ac:dyDescent="0.25">
      <c r="A11" s="108"/>
      <c r="B11" s="13"/>
      <c r="C11" s="57"/>
      <c r="D11" s="114"/>
      <c r="E11" s="113"/>
      <c r="F11" s="57"/>
      <c r="G11" s="13"/>
      <c r="H11" s="57"/>
      <c r="I11" s="109"/>
      <c r="J11" s="111"/>
      <c r="K11" s="119"/>
      <c r="L11" s="37"/>
      <c r="M11" s="109"/>
      <c r="N11" s="115"/>
      <c r="O11" s="116"/>
      <c r="P11" s="57"/>
      <c r="Q11" s="57"/>
      <c r="R11" s="57"/>
      <c r="S11" s="117"/>
      <c r="T11" s="37"/>
      <c r="U11" s="120"/>
      <c r="V11" s="29"/>
    </row>
    <row r="12" spans="1:22" ht="30.75" customHeight="1" x14ac:dyDescent="0.25">
      <c r="A12" s="108"/>
      <c r="B12" s="13"/>
      <c r="C12" s="57"/>
      <c r="D12" s="114"/>
      <c r="E12" s="113"/>
      <c r="F12" s="57"/>
      <c r="G12" s="13"/>
      <c r="H12" s="57"/>
      <c r="I12" s="109"/>
      <c r="J12" s="111"/>
      <c r="K12" s="119"/>
      <c r="L12" s="37"/>
      <c r="M12" s="109"/>
      <c r="N12" s="115"/>
      <c r="O12" s="116"/>
      <c r="P12" s="57"/>
      <c r="Q12" s="57"/>
      <c r="R12" s="57"/>
      <c r="S12" s="117"/>
      <c r="T12" s="37"/>
      <c r="U12" s="120"/>
      <c r="V12" s="29"/>
    </row>
    <row r="13" spans="1:22" ht="15" customHeight="1" x14ac:dyDescent="0.25">
      <c r="A13" s="41" t="s">
        <v>121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ht="15.75" customHeight="1" x14ac:dyDescent="0.25">
      <c r="A15" s="7" t="s">
        <v>103</v>
      </c>
    </row>
    <row r="16" spans="1:22" x14ac:dyDescent="0.25">
      <c r="A16" s="7" t="s">
        <v>104</v>
      </c>
      <c r="B16" t="s">
        <v>109</v>
      </c>
    </row>
    <row r="17" spans="1:2" x14ac:dyDescent="0.25">
      <c r="A17" s="7" t="s">
        <v>105</v>
      </c>
      <c r="B17" t="s">
        <v>110</v>
      </c>
    </row>
    <row r="18" spans="1:2" x14ac:dyDescent="0.25">
      <c r="A18" s="7" t="s">
        <v>106</v>
      </c>
      <c r="B18" t="s">
        <v>111</v>
      </c>
    </row>
    <row r="19" spans="1:2" x14ac:dyDescent="0.25">
      <c r="A19" s="7" t="s">
        <v>107</v>
      </c>
      <c r="B19" t="s">
        <v>112</v>
      </c>
    </row>
    <row r="20" spans="1:2" x14ac:dyDescent="0.25">
      <c r="A20" s="7" t="s">
        <v>108</v>
      </c>
      <c r="B20" t="s">
        <v>113</v>
      </c>
    </row>
    <row r="21" spans="1:2" x14ac:dyDescent="0.25">
      <c r="A21" s="7" t="s">
        <v>119</v>
      </c>
      <c r="B21" t="s">
        <v>120</v>
      </c>
    </row>
  </sheetData>
  <mergeCells count="87">
    <mergeCell ref="R2:R3"/>
    <mergeCell ref="S2:S3"/>
    <mergeCell ref="T2:T3"/>
    <mergeCell ref="A13:V14"/>
    <mergeCell ref="U2:U3"/>
    <mergeCell ref="V2:V3"/>
    <mergeCell ref="A4:A6"/>
    <mergeCell ref="B4:B6"/>
    <mergeCell ref="C4:C6"/>
    <mergeCell ref="D4:D6"/>
    <mergeCell ref="E4:E6"/>
    <mergeCell ref="N4:N6"/>
    <mergeCell ref="O4:O6"/>
    <mergeCell ref="F4:F6"/>
    <mergeCell ref="G4:G6"/>
    <mergeCell ref="A1:Q1"/>
    <mergeCell ref="A2:A3"/>
    <mergeCell ref="B2:B3"/>
    <mergeCell ref="C2:C3"/>
    <mergeCell ref="D2:D3"/>
    <mergeCell ref="E2:E3"/>
    <mergeCell ref="F2:F3"/>
    <mergeCell ref="P2:P3"/>
    <mergeCell ref="Q2:Q3"/>
    <mergeCell ref="I2:I3"/>
    <mergeCell ref="K2:L2"/>
    <mergeCell ref="M2:O2"/>
    <mergeCell ref="G2:G3"/>
    <mergeCell ref="J2:J3"/>
    <mergeCell ref="H2:H3"/>
    <mergeCell ref="G7:G9"/>
    <mergeCell ref="H7:H9"/>
    <mergeCell ref="I7:I9"/>
    <mergeCell ref="K7:K9"/>
    <mergeCell ref="L7:L9"/>
    <mergeCell ref="A7:A9"/>
    <mergeCell ref="B7:B9"/>
    <mergeCell ref="C7:C9"/>
    <mergeCell ref="D7:D9"/>
    <mergeCell ref="E7:E9"/>
    <mergeCell ref="A10:A12"/>
    <mergeCell ref="B10:B12"/>
    <mergeCell ref="D10:D12"/>
    <mergeCell ref="E10:E12"/>
    <mergeCell ref="C10:C12"/>
    <mergeCell ref="F10:F12"/>
    <mergeCell ref="T10:T12"/>
    <mergeCell ref="J10:J12"/>
    <mergeCell ref="Q4:Q6"/>
    <mergeCell ref="R4:R6"/>
    <mergeCell ref="R10:R12"/>
    <mergeCell ref="G10:G12"/>
    <mergeCell ref="H10:H12"/>
    <mergeCell ref="I10:I12"/>
    <mergeCell ref="K10:K12"/>
    <mergeCell ref="L10:L12"/>
    <mergeCell ref="N10:N12"/>
    <mergeCell ref="O10:O12"/>
    <mergeCell ref="H4:H6"/>
    <mergeCell ref="I4:I6"/>
    <mergeCell ref="F7:F9"/>
    <mergeCell ref="M10:M12"/>
    <mergeCell ref="Q7:Q9"/>
    <mergeCell ref="R7:R9"/>
    <mergeCell ref="U10:U12"/>
    <mergeCell ref="V10:V12"/>
    <mergeCell ref="U7:U9"/>
    <mergeCell ref="N7:N9"/>
    <mergeCell ref="O7:O9"/>
    <mergeCell ref="P4:P6"/>
    <mergeCell ref="P7:P9"/>
    <mergeCell ref="P10:P12"/>
    <mergeCell ref="S4:S6"/>
    <mergeCell ref="S10:S12"/>
    <mergeCell ref="Q10:Q12"/>
    <mergeCell ref="T4:T6"/>
    <mergeCell ref="S7:S9"/>
    <mergeCell ref="T7:T9"/>
    <mergeCell ref="V4:V6"/>
    <mergeCell ref="V7:V9"/>
    <mergeCell ref="U4:U6"/>
    <mergeCell ref="J4:J6"/>
    <mergeCell ref="J7:J9"/>
    <mergeCell ref="M4:M6"/>
    <mergeCell ref="M7:M9"/>
    <mergeCell ref="L4:L6"/>
    <mergeCell ref="K4:K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A4" sqref="A4:X7"/>
    </sheetView>
  </sheetViews>
  <sheetFormatPr baseColWidth="10" defaultRowHeight="15" x14ac:dyDescent="0.25"/>
  <cols>
    <col min="1" max="1" width="4.5703125" customWidth="1"/>
    <col min="2" max="2" width="73.7109375" customWidth="1"/>
    <col min="3" max="3" width="33.42578125" bestFit="1" customWidth="1"/>
    <col min="4" max="4" width="30.140625" bestFit="1" customWidth="1"/>
    <col min="5" max="5" width="16.5703125" bestFit="1" customWidth="1"/>
    <col min="6" max="6" width="30.140625" bestFit="1" customWidth="1"/>
    <col min="7" max="7" width="19.5703125" customWidth="1"/>
    <col min="8" max="8" width="14.140625" bestFit="1" customWidth="1"/>
    <col min="9" max="9" width="29.140625" customWidth="1"/>
    <col min="10" max="10" width="23.7109375" customWidth="1"/>
    <col min="11" max="11" width="26.85546875" customWidth="1"/>
    <col min="12" max="12" width="25.28515625" customWidth="1"/>
    <col min="13" max="13" width="17.28515625" customWidth="1"/>
    <col min="14" max="14" width="23.85546875" bestFit="1" customWidth="1"/>
    <col min="15" max="15" width="16.140625" customWidth="1"/>
    <col min="16" max="16" width="51.85546875" bestFit="1" customWidth="1"/>
    <col min="17" max="17" width="18.5703125" customWidth="1"/>
    <col min="18" max="18" width="40.140625" customWidth="1"/>
    <col min="20" max="20" width="22.28515625" customWidth="1"/>
    <col min="21" max="21" width="23.7109375" customWidth="1"/>
    <col min="23" max="23" width="76.7109375" customWidth="1"/>
    <col min="24" max="24" width="30.140625" customWidth="1"/>
  </cols>
  <sheetData>
    <row r="1" spans="1:24" ht="19.5" thickBot="1" x14ac:dyDescent="0.3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4" ht="15" customHeight="1" x14ac:dyDescent="0.25">
      <c r="A2" s="26" t="s">
        <v>13</v>
      </c>
      <c r="B2" s="22" t="s">
        <v>71</v>
      </c>
      <c r="C2" s="34" t="s">
        <v>63</v>
      </c>
      <c r="D2" s="34" t="s">
        <v>64</v>
      </c>
      <c r="E2" s="34" t="s">
        <v>65</v>
      </c>
      <c r="F2" s="24" t="s">
        <v>59</v>
      </c>
      <c r="G2" s="38" t="s">
        <v>0</v>
      </c>
      <c r="H2" s="38" t="s">
        <v>1</v>
      </c>
      <c r="I2" s="38" t="s">
        <v>2</v>
      </c>
      <c r="J2" s="15" t="s">
        <v>56</v>
      </c>
      <c r="K2" s="38" t="s">
        <v>3</v>
      </c>
      <c r="L2" s="38"/>
      <c r="M2" s="38" t="s">
        <v>4</v>
      </c>
      <c r="N2" s="38"/>
      <c r="O2" s="38"/>
      <c r="P2" s="38" t="s">
        <v>58</v>
      </c>
      <c r="Q2" s="15" t="s">
        <v>54</v>
      </c>
      <c r="R2" s="15" t="s">
        <v>55</v>
      </c>
      <c r="S2" s="40" t="s">
        <v>5</v>
      </c>
      <c r="T2" s="15" t="s">
        <v>57</v>
      </c>
      <c r="U2" s="40" t="s">
        <v>68</v>
      </c>
      <c r="V2" s="42" t="s">
        <v>69</v>
      </c>
      <c r="W2" s="42" t="s">
        <v>118</v>
      </c>
      <c r="X2" s="42" t="s">
        <v>123</v>
      </c>
    </row>
    <row r="3" spans="1:24" ht="15.75" thickBot="1" x14ac:dyDescent="0.3">
      <c r="A3" s="26"/>
      <c r="B3" s="23"/>
      <c r="C3" s="34"/>
      <c r="D3" s="34"/>
      <c r="E3" s="34"/>
      <c r="F3" s="24"/>
      <c r="G3" s="39"/>
      <c r="H3" s="39"/>
      <c r="I3" s="39"/>
      <c r="J3" s="30"/>
      <c r="K3" s="4" t="s">
        <v>70</v>
      </c>
      <c r="L3" s="4" t="s">
        <v>7</v>
      </c>
      <c r="M3" s="4" t="s">
        <v>8</v>
      </c>
      <c r="N3" s="4" t="s">
        <v>9</v>
      </c>
      <c r="O3" s="4" t="s">
        <v>10</v>
      </c>
      <c r="P3" s="39"/>
      <c r="Q3" s="30"/>
      <c r="R3" s="30"/>
      <c r="S3" s="23"/>
      <c r="T3" s="30"/>
      <c r="U3" s="23"/>
      <c r="V3" s="39"/>
      <c r="W3" s="39"/>
      <c r="X3" s="39"/>
    </row>
    <row r="4" spans="1:24" ht="15" customHeight="1" x14ac:dyDescent="0.25">
      <c r="A4" s="108">
        <v>1</v>
      </c>
      <c r="B4" s="57" t="s">
        <v>114</v>
      </c>
      <c r="C4" s="57" t="s">
        <v>115</v>
      </c>
      <c r="D4" s="112" t="s">
        <v>151</v>
      </c>
      <c r="E4" s="13" t="s">
        <v>116</v>
      </c>
      <c r="F4" s="112" t="s">
        <v>12</v>
      </c>
      <c r="G4" s="132" t="s">
        <v>152</v>
      </c>
      <c r="H4" s="111" t="s">
        <v>117</v>
      </c>
      <c r="I4" s="121" t="s">
        <v>152</v>
      </c>
      <c r="J4" s="121">
        <v>44713</v>
      </c>
      <c r="K4" s="119">
        <v>3592340.62</v>
      </c>
      <c r="L4" s="111">
        <v>4167115.12</v>
      </c>
      <c r="M4" s="129">
        <v>44718</v>
      </c>
      <c r="N4" s="130">
        <v>90</v>
      </c>
      <c r="O4" s="83">
        <f>M4+N4-1</f>
        <v>44807</v>
      </c>
      <c r="P4" s="69" t="s">
        <v>153</v>
      </c>
      <c r="Q4" s="46" t="s">
        <v>154</v>
      </c>
      <c r="R4" s="46" t="s">
        <v>155</v>
      </c>
      <c r="S4" s="133">
        <v>1</v>
      </c>
      <c r="T4" s="53">
        <v>2980081.29</v>
      </c>
      <c r="U4" s="53">
        <v>1187033.83</v>
      </c>
      <c r="V4" s="117">
        <v>1</v>
      </c>
      <c r="W4" s="120" t="s">
        <v>156</v>
      </c>
      <c r="X4" s="122" t="s">
        <v>122</v>
      </c>
    </row>
    <row r="5" spans="1:24" ht="15" customHeight="1" x14ac:dyDescent="0.25">
      <c r="A5" s="108"/>
      <c r="B5" s="57"/>
      <c r="C5" s="57"/>
      <c r="D5" s="112"/>
      <c r="E5" s="13"/>
      <c r="F5" s="112"/>
      <c r="G5" s="132"/>
      <c r="H5" s="111"/>
      <c r="I5" s="121"/>
      <c r="J5" s="121"/>
      <c r="K5" s="119"/>
      <c r="L5" s="57"/>
      <c r="M5" s="115"/>
      <c r="N5" s="115"/>
      <c r="O5" s="92"/>
      <c r="P5" s="57"/>
      <c r="Q5" s="44"/>
      <c r="R5" s="44"/>
      <c r="S5" s="133"/>
      <c r="T5" s="57"/>
      <c r="U5" s="57"/>
      <c r="V5" s="117"/>
      <c r="W5" s="120"/>
      <c r="X5" s="113"/>
    </row>
    <row r="6" spans="1:24" ht="15.75" customHeight="1" thickBot="1" x14ac:dyDescent="0.3">
      <c r="A6" s="108"/>
      <c r="B6" s="57"/>
      <c r="C6" s="57"/>
      <c r="D6" s="112"/>
      <c r="E6" s="13"/>
      <c r="F6" s="112"/>
      <c r="G6" s="132"/>
      <c r="H6" s="111"/>
      <c r="I6" s="121"/>
      <c r="J6" s="121"/>
      <c r="K6" s="119"/>
      <c r="L6" s="57"/>
      <c r="M6" s="131"/>
      <c r="N6" s="131"/>
      <c r="O6" s="95"/>
      <c r="P6" s="63"/>
      <c r="Q6" s="59"/>
      <c r="R6" s="59"/>
      <c r="S6" s="134"/>
      <c r="T6" s="63"/>
      <c r="U6" s="63"/>
      <c r="V6" s="117"/>
      <c r="W6" s="120"/>
      <c r="X6" s="113"/>
    </row>
    <row r="7" spans="1:24" ht="68.25" customHeight="1" x14ac:dyDescent="0.25">
      <c r="A7" s="123">
        <v>2</v>
      </c>
      <c r="B7" s="124" t="s">
        <v>135</v>
      </c>
      <c r="C7" s="124" t="s">
        <v>142</v>
      </c>
      <c r="D7" s="125" t="s">
        <v>149</v>
      </c>
      <c r="E7" s="124" t="s">
        <v>143</v>
      </c>
      <c r="F7" s="124" t="s">
        <v>12</v>
      </c>
      <c r="G7" s="123" t="s">
        <v>138</v>
      </c>
      <c r="H7" s="123" t="s">
        <v>130</v>
      </c>
      <c r="I7" s="123" t="s">
        <v>138</v>
      </c>
      <c r="J7" s="126">
        <v>44803</v>
      </c>
      <c r="K7" s="135">
        <f>L7/1.16</f>
        <v>2232897.0862068967</v>
      </c>
      <c r="L7" s="135">
        <v>2590160.62</v>
      </c>
      <c r="M7" s="126">
        <v>44804</v>
      </c>
      <c r="N7" s="123">
        <v>18</v>
      </c>
      <c r="O7" s="126" t="e">
        <f>#REF!+#REF!-1</f>
        <v>#REF!</v>
      </c>
      <c r="P7" s="123" t="s">
        <v>17</v>
      </c>
      <c r="Q7" s="123" t="s">
        <v>144</v>
      </c>
      <c r="R7" s="123" t="s">
        <v>75</v>
      </c>
      <c r="S7" s="123">
        <v>0</v>
      </c>
      <c r="T7" s="135">
        <v>777048.18</v>
      </c>
      <c r="U7" s="127">
        <f>L7-T7</f>
        <v>1813112.44</v>
      </c>
      <c r="V7" s="136">
        <v>0.3</v>
      </c>
      <c r="W7" s="123" t="s">
        <v>145</v>
      </c>
      <c r="X7" s="128" t="s">
        <v>146</v>
      </c>
    </row>
  </sheetData>
  <mergeCells count="46">
    <mergeCell ref="A1:P1"/>
    <mergeCell ref="A2:A3"/>
    <mergeCell ref="E4:E6"/>
    <mergeCell ref="F4:F6"/>
    <mergeCell ref="G2:G3"/>
    <mergeCell ref="H2:H3"/>
    <mergeCell ref="P4:P6"/>
    <mergeCell ref="G4:G6"/>
    <mergeCell ref="H4:H6"/>
    <mergeCell ref="I4:I6"/>
    <mergeCell ref="J4:J6"/>
    <mergeCell ref="K4:K6"/>
    <mergeCell ref="M4:M6"/>
    <mergeCell ref="N4:N6"/>
    <mergeCell ref="O4:O6"/>
    <mergeCell ref="L4:L6"/>
    <mergeCell ref="F2:F3"/>
    <mergeCell ref="I2:I3"/>
    <mergeCell ref="J2:J3"/>
    <mergeCell ref="K2:L2"/>
    <mergeCell ref="M2:O2"/>
    <mergeCell ref="R2:R3"/>
    <mergeCell ref="S2:S3"/>
    <mergeCell ref="Q2:Q3"/>
    <mergeCell ref="W4:W6"/>
    <mergeCell ref="A4:A6"/>
    <mergeCell ref="B4:B6"/>
    <mergeCell ref="C4:C6"/>
    <mergeCell ref="D4:D6"/>
    <mergeCell ref="R4:R6"/>
    <mergeCell ref="S4:S6"/>
    <mergeCell ref="Q4:Q6"/>
    <mergeCell ref="P2:P3"/>
    <mergeCell ref="B2:B3"/>
    <mergeCell ref="C2:C3"/>
    <mergeCell ref="D2:D3"/>
    <mergeCell ref="E2:E3"/>
    <mergeCell ref="X2:X3"/>
    <mergeCell ref="X4:X6"/>
    <mergeCell ref="T4:T6"/>
    <mergeCell ref="U4:U6"/>
    <mergeCell ref="V4:V6"/>
    <mergeCell ref="T2:T3"/>
    <mergeCell ref="U2:U3"/>
    <mergeCell ref="V2:V3"/>
    <mergeCell ref="W2:W3"/>
  </mergeCells>
  <hyperlinks>
    <hyperlink ref="X7" r:id="rId1"/>
    <hyperlink ref="X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INICIO</vt:lpstr>
      <vt:lpstr>ADJ. DIRECTA</vt:lpstr>
      <vt:lpstr>CONCURSO-INVITACIÓN-LICITACIÓN</vt:lpstr>
      <vt:lpstr>POR RAMO 33</vt:lpstr>
      <vt:lpstr>PROPUESTAS POR COMITE DE OBRA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2022-06-22T01:07:26Z</dcterms:created>
  <dcterms:modified xsi:type="dcterms:W3CDTF">2022-10-19T18:32:46Z</dcterms:modified>
</cp:coreProperties>
</file>